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Rekapitulace!$G$31</definedName>
    <definedName name="Dodavka0">Položky!#REF!</definedName>
    <definedName name="HSV">Rekapitulace!$E$31</definedName>
    <definedName name="HSV0">Položky!#REF!</definedName>
    <definedName name="HZS">Rekapitulace!$I$31</definedName>
    <definedName name="HZS0">Položky!#REF!</definedName>
    <definedName name="JKSO">'Krycí list'!$G$2</definedName>
    <definedName name="MJ">'Krycí list'!$G$5</definedName>
    <definedName name="Mont">Rekapitulace!$H$31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Položky!$A$1:$G$400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Rekapitulace!$F$31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15" i="1"/>
  <c r="BE399" i="3"/>
  <c r="BD399"/>
  <c r="BC399"/>
  <c r="BB399"/>
  <c r="BA399"/>
  <c r="G399"/>
  <c r="BE398"/>
  <c r="BD398"/>
  <c r="BC398"/>
  <c r="BB398"/>
  <c r="BA398"/>
  <c r="G398"/>
  <c r="BE397"/>
  <c r="BD397"/>
  <c r="BC397"/>
  <c r="BB397"/>
  <c r="BA397"/>
  <c r="G397"/>
  <c r="BE396"/>
  <c r="BD396"/>
  <c r="BC396"/>
  <c r="BB396"/>
  <c r="BA396"/>
  <c r="G396"/>
  <c r="BE395"/>
  <c r="BD395"/>
  <c r="BC395"/>
  <c r="BB395"/>
  <c r="BA395"/>
  <c r="G395"/>
  <c r="BE394"/>
  <c r="BD394"/>
  <c r="BC394"/>
  <c r="BB394"/>
  <c r="BA394"/>
  <c r="G394"/>
  <c r="BE393"/>
  <c r="BE400" s="1"/>
  <c r="I30" i="2" s="1"/>
  <c r="BD393" i="3"/>
  <c r="BC393"/>
  <c r="BC400" s="1"/>
  <c r="G30" i="2" s="1"/>
  <c r="BB393" i="3"/>
  <c r="BA393"/>
  <c r="BA400" s="1"/>
  <c r="E30" i="2" s="1"/>
  <c r="G393" i="3"/>
  <c r="B30" i="2"/>
  <c r="A30"/>
  <c r="BD400" i="3"/>
  <c r="H30" i="2" s="1"/>
  <c r="BB400" i="3"/>
  <c r="F30" i="2" s="1"/>
  <c r="G400" i="3"/>
  <c r="C400"/>
  <c r="BE390"/>
  <c r="BC390"/>
  <c r="BB390"/>
  <c r="BB391" s="1"/>
  <c r="F29" i="2" s="1"/>
  <c r="BA390" i="3"/>
  <c r="G390"/>
  <c r="BD390" s="1"/>
  <c r="BD391" s="1"/>
  <c r="H29" i="2" s="1"/>
  <c r="B29"/>
  <c r="A29"/>
  <c r="BE391" i="3"/>
  <c r="I29" i="2" s="1"/>
  <c r="BC391" i="3"/>
  <c r="G29" i="2" s="1"/>
  <c r="BA391" i="3"/>
  <c r="E29" i="2" s="1"/>
  <c r="C391" i="3"/>
  <c r="BE387"/>
  <c r="BC387"/>
  <c r="BB387"/>
  <c r="BB388" s="1"/>
  <c r="F28" i="2" s="1"/>
  <c r="BA387" i="3"/>
  <c r="G387"/>
  <c r="BD387" s="1"/>
  <c r="BD388" s="1"/>
  <c r="H28" i="2" s="1"/>
  <c r="B28"/>
  <c r="A28"/>
  <c r="BE388" i="3"/>
  <c r="I28" i="2" s="1"/>
  <c r="BC388" i="3"/>
  <c r="G28" i="2" s="1"/>
  <c r="BA388" i="3"/>
  <c r="E28" i="2" s="1"/>
  <c r="C388" i="3"/>
  <c r="BE374"/>
  <c r="BD374"/>
  <c r="BD385" s="1"/>
  <c r="H27" i="2" s="1"/>
  <c r="BC374" i="3"/>
  <c r="BA374"/>
  <c r="G374"/>
  <c r="BB374" s="1"/>
  <c r="BB385" s="1"/>
  <c r="F27" i="2" s="1"/>
  <c r="B27"/>
  <c r="A27"/>
  <c r="BE385" i="3"/>
  <c r="I27" i="2" s="1"/>
  <c r="BC385" i="3"/>
  <c r="G27" i="2" s="1"/>
  <c r="BA385" i="3"/>
  <c r="E27" i="2" s="1"/>
  <c r="C385" i="3"/>
  <c r="BE369"/>
  <c r="BD369"/>
  <c r="BC369"/>
  <c r="BA369"/>
  <c r="G369"/>
  <c r="BB369" s="1"/>
  <c r="BE365"/>
  <c r="BD365"/>
  <c r="BD372" s="1"/>
  <c r="H26" i="2" s="1"/>
  <c r="BC365" i="3"/>
  <c r="BA365"/>
  <c r="G365"/>
  <c r="BB365" s="1"/>
  <c r="BB372" s="1"/>
  <c r="F26" i="2" s="1"/>
  <c r="B26"/>
  <c r="A26"/>
  <c r="BE372" i="3"/>
  <c r="I26" i="2" s="1"/>
  <c r="BC372" i="3"/>
  <c r="G26" i="2" s="1"/>
  <c r="BA372" i="3"/>
  <c r="E26" i="2" s="1"/>
  <c r="C372" i="3"/>
  <c r="BE362"/>
  <c r="BD362"/>
  <c r="BC362"/>
  <c r="BA362"/>
  <c r="G362"/>
  <c r="BB362" s="1"/>
  <c r="BE360"/>
  <c r="BD360"/>
  <c r="BC360"/>
  <c r="BA360"/>
  <c r="G360"/>
  <c r="BB360" s="1"/>
  <c r="BE358"/>
  <c r="BD358"/>
  <c r="BC358"/>
  <c r="BA358"/>
  <c r="G358"/>
  <c r="BB358" s="1"/>
  <c r="BE338"/>
  <c r="BD338"/>
  <c r="BC338"/>
  <c r="BA338"/>
  <c r="G338"/>
  <c r="BB338" s="1"/>
  <c r="BE336"/>
  <c r="BD336"/>
  <c r="BD363" s="1"/>
  <c r="H25" i="2" s="1"/>
  <c r="BC336" i="3"/>
  <c r="BA336"/>
  <c r="G336"/>
  <c r="BB336" s="1"/>
  <c r="B25" i="2"/>
  <c r="A25"/>
  <c r="BE363" i="3"/>
  <c r="I25" i="2" s="1"/>
  <c r="BC363" i="3"/>
  <c r="G25" i="2" s="1"/>
  <c r="BA363" i="3"/>
  <c r="E25" i="2" s="1"/>
  <c r="C363" i="3"/>
  <c r="BE333"/>
  <c r="BD333"/>
  <c r="BC333"/>
  <c r="BA333"/>
  <c r="G333"/>
  <c r="BB333" s="1"/>
  <c r="BE331"/>
  <c r="BD331"/>
  <c r="BD334" s="1"/>
  <c r="H24" i="2" s="1"/>
  <c r="BC331" i="3"/>
  <c r="BA331"/>
  <c r="G331"/>
  <c r="BB331" s="1"/>
  <c r="B24" i="2"/>
  <c r="A24"/>
  <c r="BE334" i="3"/>
  <c r="I24" i="2" s="1"/>
  <c r="BC334" i="3"/>
  <c r="G24" i="2" s="1"/>
  <c r="BA334" i="3"/>
  <c r="E24" i="2" s="1"/>
  <c r="C334" i="3"/>
  <c r="BE328"/>
  <c r="BD328"/>
  <c r="BC328"/>
  <c r="BA328"/>
  <c r="G328"/>
  <c r="BB328" s="1"/>
  <c r="BE325"/>
  <c r="BD325"/>
  <c r="BC325"/>
  <c r="BA325"/>
  <c r="G325"/>
  <c r="BB325" s="1"/>
  <c r="BE323"/>
  <c r="BD323"/>
  <c r="BC323"/>
  <c r="BA323"/>
  <c r="G323"/>
  <c r="BB323" s="1"/>
  <c r="BE322"/>
  <c r="BD322"/>
  <c r="BC322"/>
  <c r="BA322"/>
  <c r="G322"/>
  <c r="BB322" s="1"/>
  <c r="BE321"/>
  <c r="BD321"/>
  <c r="BC321"/>
  <c r="BA321"/>
  <c r="G321"/>
  <c r="BB321" s="1"/>
  <c r="BE317"/>
  <c r="BD317"/>
  <c r="BC317"/>
  <c r="BA317"/>
  <c r="G317"/>
  <c r="BB317" s="1"/>
  <c r="BE304"/>
  <c r="BD304"/>
  <c r="BC304"/>
  <c r="BA304"/>
  <c r="G304"/>
  <c r="BB304" s="1"/>
  <c r="BE297"/>
  <c r="BD297"/>
  <c r="BC297"/>
  <c r="BA297"/>
  <c r="G297"/>
  <c r="BB297" s="1"/>
  <c r="BE293"/>
  <c r="BD293"/>
  <c r="BD329" s="1"/>
  <c r="H23" i="2" s="1"/>
  <c r="BC293" i="3"/>
  <c r="BA293"/>
  <c r="G293"/>
  <c r="BB293" s="1"/>
  <c r="BB329" s="1"/>
  <c r="F23" i="2" s="1"/>
  <c r="B23"/>
  <c r="A23"/>
  <c r="BE329" i="3"/>
  <c r="I23" i="2" s="1"/>
  <c r="BC329" i="3"/>
  <c r="G23" i="2" s="1"/>
  <c r="BA329" i="3"/>
  <c r="E23" i="2" s="1"/>
  <c r="C329" i="3"/>
  <c r="BE290"/>
  <c r="BD290"/>
  <c r="BC290"/>
  <c r="BA290"/>
  <c r="G290"/>
  <c r="BB290" s="1"/>
  <c r="BE288"/>
  <c r="BD288"/>
  <c r="BC288"/>
  <c r="BA288"/>
  <c r="G288"/>
  <c r="BB288" s="1"/>
  <c r="BE287"/>
  <c r="BD287"/>
  <c r="BC287"/>
  <c r="BA287"/>
  <c r="G287"/>
  <c r="BB287" s="1"/>
  <c r="BE285"/>
  <c r="BD285"/>
  <c r="BD291" s="1"/>
  <c r="H22" i="2" s="1"/>
  <c r="BC285" i="3"/>
  <c r="BA285"/>
  <c r="G285"/>
  <c r="BB285" s="1"/>
  <c r="BB291" s="1"/>
  <c r="F22" i="2" s="1"/>
  <c r="B22"/>
  <c r="A22"/>
  <c r="BE291" i="3"/>
  <c r="I22" i="2" s="1"/>
  <c r="BC291" i="3"/>
  <c r="G22" i="2" s="1"/>
  <c r="BA291" i="3"/>
  <c r="E22" i="2" s="1"/>
  <c r="C291" i="3"/>
  <c r="BE282"/>
  <c r="BD282"/>
  <c r="BC282"/>
  <c r="BA282"/>
  <c r="G282"/>
  <c r="BB282" s="1"/>
  <c r="BE281"/>
  <c r="BD281"/>
  <c r="BC281"/>
  <c r="BA281"/>
  <c r="G281"/>
  <c r="BB281" s="1"/>
  <c r="BE280"/>
  <c r="BD280"/>
  <c r="BC280"/>
  <c r="BA280"/>
  <c r="G280"/>
  <c r="BB280" s="1"/>
  <c r="BE277"/>
  <c r="BD277"/>
  <c r="BC277"/>
  <c r="BA277"/>
  <c r="G277"/>
  <c r="BB277" s="1"/>
  <c r="BE275"/>
  <c r="BD275"/>
  <c r="BC275"/>
  <c r="BA275"/>
  <c r="G275"/>
  <c r="BB275" s="1"/>
  <c r="BE272"/>
  <c r="BD272"/>
  <c r="BC272"/>
  <c r="BA272"/>
  <c r="G272"/>
  <c r="BB272" s="1"/>
  <c r="BE269"/>
  <c r="BD269"/>
  <c r="BC269"/>
  <c r="BA269"/>
  <c r="G269"/>
  <c r="BB269" s="1"/>
  <c r="BE268"/>
  <c r="BD268"/>
  <c r="BC268"/>
  <c r="BA268"/>
  <c r="G268"/>
  <c r="BB268" s="1"/>
  <c r="BE256"/>
  <c r="BD256"/>
  <c r="BC256"/>
  <c r="BA256"/>
  <c r="G256"/>
  <c r="BB256" s="1"/>
  <c r="BE252"/>
  <c r="BD252"/>
  <c r="BC252"/>
  <c r="BA252"/>
  <c r="G252"/>
  <c r="BB252" s="1"/>
  <c r="BE250"/>
  <c r="BD250"/>
  <c r="BD283" s="1"/>
  <c r="H21" i="2" s="1"/>
  <c r="BC250" i="3"/>
  <c r="BA250"/>
  <c r="G250"/>
  <c r="BB250" s="1"/>
  <c r="B21" i="2"/>
  <c r="A21"/>
  <c r="BE283" i="3"/>
  <c r="I21" i="2" s="1"/>
  <c r="BC283" i="3"/>
  <c r="G21" i="2" s="1"/>
  <c r="BA283" i="3"/>
  <c r="E21" i="2" s="1"/>
  <c r="C283" i="3"/>
  <c r="BE247"/>
  <c r="BD247"/>
  <c r="BC247"/>
  <c r="BA247"/>
  <c r="G247"/>
  <c r="BB247" s="1"/>
  <c r="BE246"/>
  <c r="BD246"/>
  <c r="BD248" s="1"/>
  <c r="H20" i="2" s="1"/>
  <c r="BC246" i="3"/>
  <c r="BA246"/>
  <c r="G246"/>
  <c r="BB246" s="1"/>
  <c r="B20" i="2"/>
  <c r="A20"/>
  <c r="BE248" i="3"/>
  <c r="I20" i="2" s="1"/>
  <c r="BC248" i="3"/>
  <c r="G20" i="2" s="1"/>
  <c r="BA248" i="3"/>
  <c r="E20" i="2" s="1"/>
  <c r="C248" i="3"/>
  <c r="BD243"/>
  <c r="BC243"/>
  <c r="BB243"/>
  <c r="BA243"/>
  <c r="G243"/>
  <c r="BE243" s="1"/>
  <c r="BD242"/>
  <c r="BC242"/>
  <c r="BB242"/>
  <c r="BA242"/>
  <c r="G242"/>
  <c r="BE242" s="1"/>
  <c r="BE240"/>
  <c r="BD240"/>
  <c r="BC240"/>
  <c r="BA240"/>
  <c r="G240"/>
  <c r="BB240" s="1"/>
  <c r="BE238"/>
  <c r="BD238"/>
  <c r="BD244" s="1"/>
  <c r="H19" i="2" s="1"/>
  <c r="BC238" i="3"/>
  <c r="BA238"/>
  <c r="G238"/>
  <c r="BB238" s="1"/>
  <c r="B19" i="2"/>
  <c r="A19"/>
  <c r="BC244" i="3"/>
  <c r="G19" i="2" s="1"/>
  <c r="BA244" i="3"/>
  <c r="E19" i="2" s="1"/>
  <c r="C244" i="3"/>
  <c r="BE235"/>
  <c r="BD235"/>
  <c r="BD236" s="1"/>
  <c r="H18" i="2" s="1"/>
  <c r="BC235" i="3"/>
  <c r="BA235"/>
  <c r="G235"/>
  <c r="BB235" s="1"/>
  <c r="BB236" s="1"/>
  <c r="F18" i="2" s="1"/>
  <c r="B18"/>
  <c r="A18"/>
  <c r="BE236" i="3"/>
  <c r="I18" i="2" s="1"/>
  <c r="BC236" i="3"/>
  <c r="G18" i="2" s="1"/>
  <c r="BA236" i="3"/>
  <c r="E18" i="2" s="1"/>
  <c r="C236" i="3"/>
  <c r="BE232"/>
  <c r="BD232"/>
  <c r="BD233" s="1"/>
  <c r="H17" i="2" s="1"/>
  <c r="BC232" i="3"/>
  <c r="BA232"/>
  <c r="G232"/>
  <c r="BB232" s="1"/>
  <c r="BB233" s="1"/>
  <c r="F17" i="2" s="1"/>
  <c r="B17"/>
  <c r="A17"/>
  <c r="BE233" i="3"/>
  <c r="I17" i="2" s="1"/>
  <c r="BC233" i="3"/>
  <c r="G17" i="2" s="1"/>
  <c r="BA233" i="3"/>
  <c r="E17" i="2" s="1"/>
  <c r="C233" i="3"/>
  <c r="BE229"/>
  <c r="BD229"/>
  <c r="BC229"/>
  <c r="BA229"/>
  <c r="G229"/>
  <c r="BB229" s="1"/>
  <c r="BE228"/>
  <c r="BD228"/>
  <c r="BC228"/>
  <c r="BA228"/>
  <c r="G228"/>
  <c r="BB228" s="1"/>
  <c r="BE210"/>
  <c r="BD210"/>
  <c r="BC210"/>
  <c r="BA210"/>
  <c r="G210"/>
  <c r="BB210" s="1"/>
  <c r="BE199"/>
  <c r="BD199"/>
  <c r="BD230" s="1"/>
  <c r="H16" i="2" s="1"/>
  <c r="BC199" i="3"/>
  <c r="BA199"/>
  <c r="G199"/>
  <c r="BB199" s="1"/>
  <c r="BB230" s="1"/>
  <c r="F16" i="2" s="1"/>
  <c r="B16"/>
  <c r="A16"/>
  <c r="BE230" i="3"/>
  <c r="I16" i="2" s="1"/>
  <c r="BC230" i="3"/>
  <c r="G16" i="2" s="1"/>
  <c r="BA230" i="3"/>
  <c r="E16" i="2" s="1"/>
  <c r="C230" i="3"/>
  <c r="BE196"/>
  <c r="BD196"/>
  <c r="BD197" s="1"/>
  <c r="H15" i="2" s="1"/>
  <c r="BC196" i="3"/>
  <c r="BB196"/>
  <c r="BB197" s="1"/>
  <c r="F15" i="2" s="1"/>
  <c r="G196" i="3"/>
  <c r="BA196" s="1"/>
  <c r="BA197" s="1"/>
  <c r="E15" i="2" s="1"/>
  <c r="B15"/>
  <c r="A15"/>
  <c r="BE197" i="3"/>
  <c r="I15" i="2" s="1"/>
  <c r="BC197" i="3"/>
  <c r="G15" i="2" s="1"/>
  <c r="C197" i="3"/>
  <c r="BE177"/>
  <c r="BD177"/>
  <c r="BC177"/>
  <c r="BB177"/>
  <c r="G177"/>
  <c r="BA177" s="1"/>
  <c r="BE176"/>
  <c r="BD176"/>
  <c r="BC176"/>
  <c r="BB176"/>
  <c r="G176"/>
  <c r="BA176" s="1"/>
  <c r="BE155"/>
  <c r="BD155"/>
  <c r="BC155"/>
  <c r="BB155"/>
  <c r="G155"/>
  <c r="BA155" s="1"/>
  <c r="BE153"/>
  <c r="BD153"/>
  <c r="BC153"/>
  <c r="BB153"/>
  <c r="G153"/>
  <c r="BA153" s="1"/>
  <c r="BE149"/>
  <c r="BD149"/>
  <c r="BC149"/>
  <c r="BB149"/>
  <c r="G149"/>
  <c r="BA149" s="1"/>
  <c r="BE147"/>
  <c r="BD147"/>
  <c r="BC147"/>
  <c r="BB147"/>
  <c r="G147"/>
  <c r="BA147" s="1"/>
  <c r="BE144"/>
  <c r="BD144"/>
  <c r="BC144"/>
  <c r="BB144"/>
  <c r="G144"/>
  <c r="BA144" s="1"/>
  <c r="BE142"/>
  <c r="BD142"/>
  <c r="BC142"/>
  <c r="BB142"/>
  <c r="G142"/>
  <c r="BA142" s="1"/>
  <c r="BE140"/>
  <c r="BD140"/>
  <c r="BC140"/>
  <c r="BB140"/>
  <c r="G140"/>
  <c r="BA140" s="1"/>
  <c r="BE137"/>
  <c r="BD137"/>
  <c r="BC137"/>
  <c r="BB137"/>
  <c r="G137"/>
  <c r="BA137" s="1"/>
  <c r="BE134"/>
  <c r="BD134"/>
  <c r="BC134"/>
  <c r="BB134"/>
  <c r="G134"/>
  <c r="BA134" s="1"/>
  <c r="BE132"/>
  <c r="BD132"/>
  <c r="BD194" s="1"/>
  <c r="H14" i="2" s="1"/>
  <c r="BC132" i="3"/>
  <c r="BB132"/>
  <c r="BB194" s="1"/>
  <c r="F14" i="2" s="1"/>
  <c r="G132" i="3"/>
  <c r="BA132" s="1"/>
  <c r="BA194" s="1"/>
  <c r="E14" i="2" s="1"/>
  <c r="B14"/>
  <c r="A14"/>
  <c r="BE194" i="3"/>
  <c r="I14" i="2" s="1"/>
  <c r="BC194" i="3"/>
  <c r="G14" i="2" s="1"/>
  <c r="C194" i="3"/>
  <c r="BE128"/>
  <c r="BD128"/>
  <c r="BC128"/>
  <c r="BB128"/>
  <c r="G128"/>
  <c r="BA128" s="1"/>
  <c r="BE126"/>
  <c r="BD126"/>
  <c r="BC126"/>
  <c r="BB126"/>
  <c r="G126"/>
  <c r="BA126" s="1"/>
  <c r="BE123"/>
  <c r="BD123"/>
  <c r="BC123"/>
  <c r="BB123"/>
  <c r="G123"/>
  <c r="BA123" s="1"/>
  <c r="BE121"/>
  <c r="BD121"/>
  <c r="BC121"/>
  <c r="BB121"/>
  <c r="G121"/>
  <c r="BA121" s="1"/>
  <c r="BE119"/>
  <c r="BD119"/>
  <c r="BC119"/>
  <c r="BB119"/>
  <c r="G119"/>
  <c r="BA119" s="1"/>
  <c r="BE116"/>
  <c r="BD116"/>
  <c r="BC116"/>
  <c r="BB116"/>
  <c r="G116"/>
  <c r="BA116" s="1"/>
  <c r="BE111"/>
  <c r="BD111"/>
  <c r="BC111"/>
  <c r="BB111"/>
  <c r="G111"/>
  <c r="BA111" s="1"/>
  <c r="BE109"/>
  <c r="BD109"/>
  <c r="BC109"/>
  <c r="BB109"/>
  <c r="G109"/>
  <c r="BA109" s="1"/>
  <c r="BE105"/>
  <c r="BD105"/>
  <c r="BC105"/>
  <c r="BB105"/>
  <c r="G105"/>
  <c r="BA105" s="1"/>
  <c r="BE103"/>
  <c r="BD103"/>
  <c r="BC103"/>
  <c r="BB103"/>
  <c r="G103"/>
  <c r="BA103" s="1"/>
  <c r="BE100"/>
  <c r="BD100"/>
  <c r="BC100"/>
  <c r="BB100"/>
  <c r="G100"/>
  <c r="BA100" s="1"/>
  <c r="BE98"/>
  <c r="BD98"/>
  <c r="BC98"/>
  <c r="BB98"/>
  <c r="G98"/>
  <c r="BA98" s="1"/>
  <c r="BE96"/>
  <c r="BD96"/>
  <c r="BD130" s="1"/>
  <c r="H13" i="2" s="1"/>
  <c r="BC96" i="3"/>
  <c r="BB96"/>
  <c r="BB130" s="1"/>
  <c r="F13" i="2" s="1"/>
  <c r="G96" i="3"/>
  <c r="BA96" s="1"/>
  <c r="BA130" s="1"/>
  <c r="E13" i="2" s="1"/>
  <c r="B13"/>
  <c r="A13"/>
  <c r="BE130" i="3"/>
  <c r="I13" i="2" s="1"/>
  <c r="BC130" i="3"/>
  <c r="G13" i="2" s="1"/>
  <c r="C130" i="3"/>
  <c r="BE91"/>
  <c r="BD91"/>
  <c r="BD94" s="1"/>
  <c r="H12" i="2" s="1"/>
  <c r="BC91" i="3"/>
  <c r="BB91"/>
  <c r="BB94" s="1"/>
  <c r="F12" i="2" s="1"/>
  <c r="G91" i="3"/>
  <c r="BA91" s="1"/>
  <c r="BA94" s="1"/>
  <c r="E12" i="2" s="1"/>
  <c r="B12"/>
  <c r="A12"/>
  <c r="BE94" i="3"/>
  <c r="I12" i="2" s="1"/>
  <c r="BC94" i="3"/>
  <c r="G12" i="2" s="1"/>
  <c r="C94" i="3"/>
  <c r="BE88"/>
  <c r="BD88"/>
  <c r="BC88"/>
  <c r="BB88"/>
  <c r="G88"/>
  <c r="BA88" s="1"/>
  <c r="BE87"/>
  <c r="BD87"/>
  <c r="BD89" s="1"/>
  <c r="H11" i="2" s="1"/>
  <c r="BC87" i="3"/>
  <c r="BB87"/>
  <c r="BB89" s="1"/>
  <c r="F11" i="2" s="1"/>
  <c r="G87" i="3"/>
  <c r="BA87" s="1"/>
  <c r="B11" i="2"/>
  <c r="A11"/>
  <c r="BE89" i="3"/>
  <c r="I11" i="2" s="1"/>
  <c r="BC89" i="3"/>
  <c r="G11" i="2" s="1"/>
  <c r="C89" i="3"/>
  <c r="BE82"/>
  <c r="BD82"/>
  <c r="BD85" s="1"/>
  <c r="H10" i="2" s="1"/>
  <c r="BC82" i="3"/>
  <c r="BB82"/>
  <c r="BB85" s="1"/>
  <c r="F10" i="2" s="1"/>
  <c r="G82" i="3"/>
  <c r="BA82" s="1"/>
  <c r="BA85" s="1"/>
  <c r="E10" i="2" s="1"/>
  <c r="B10"/>
  <c r="A10"/>
  <c r="BE85" i="3"/>
  <c r="I10" i="2" s="1"/>
  <c r="BC85" i="3"/>
  <c r="G10" i="2" s="1"/>
  <c r="C85" i="3"/>
  <c r="BE76"/>
  <c r="BD76"/>
  <c r="BC76"/>
  <c r="BB76"/>
  <c r="G76"/>
  <c r="BA76" s="1"/>
  <c r="BE74"/>
  <c r="BD74"/>
  <c r="BC74"/>
  <c r="BB74"/>
  <c r="G74"/>
  <c r="BA74" s="1"/>
  <c r="BE72"/>
  <c r="BD72"/>
  <c r="BC72"/>
  <c r="BB72"/>
  <c r="G72"/>
  <c r="BA72" s="1"/>
  <c r="BE49"/>
  <c r="BD49"/>
  <c r="BC49"/>
  <c r="BB49"/>
  <c r="G49"/>
  <c r="BA49" s="1"/>
  <c r="BE47"/>
  <c r="BD47"/>
  <c r="BD80" s="1"/>
  <c r="H9" i="2" s="1"/>
  <c r="BC47" i="3"/>
  <c r="BB47"/>
  <c r="BB80" s="1"/>
  <c r="F9" i="2" s="1"/>
  <c r="G47" i="3"/>
  <c r="BA47" s="1"/>
  <c r="B9" i="2"/>
  <c r="A9"/>
  <c r="BE80" i="3"/>
  <c r="I9" i="2" s="1"/>
  <c r="BC80" i="3"/>
  <c r="G9" i="2" s="1"/>
  <c r="C80" i="3"/>
  <c r="BE44"/>
  <c r="BD44"/>
  <c r="BC44"/>
  <c r="BB44"/>
  <c r="G44"/>
  <c r="BA44" s="1"/>
  <c r="BE43"/>
  <c r="BD43"/>
  <c r="BC43"/>
  <c r="BB43"/>
  <c r="G43"/>
  <c r="BA43" s="1"/>
  <c r="BE41"/>
  <c r="BD41"/>
  <c r="BC41"/>
  <c r="BB41"/>
  <c r="G41"/>
  <c r="BA41" s="1"/>
  <c r="BE39"/>
  <c r="BD39"/>
  <c r="BD45" s="1"/>
  <c r="H8" i="2" s="1"/>
  <c r="BC39" i="3"/>
  <c r="BB39"/>
  <c r="BB45" s="1"/>
  <c r="F8" i="2" s="1"/>
  <c r="G39" i="3"/>
  <c r="BA39" s="1"/>
  <c r="BA45" s="1"/>
  <c r="E8" i="2" s="1"/>
  <c r="B8"/>
  <c r="A8"/>
  <c r="BE45" i="3"/>
  <c r="I8" i="2" s="1"/>
  <c r="BC45" i="3"/>
  <c r="G8" i="2" s="1"/>
  <c r="C45" i="3"/>
  <c r="BE33"/>
  <c r="BD33"/>
  <c r="BC33"/>
  <c r="BB33"/>
  <c r="G33"/>
  <c r="BA33" s="1"/>
  <c r="BE31"/>
  <c r="BD31"/>
  <c r="BC31"/>
  <c r="BB31"/>
  <c r="G31"/>
  <c r="BA31" s="1"/>
  <c r="BE29"/>
  <c r="BD29"/>
  <c r="BC29"/>
  <c r="BB29"/>
  <c r="G29"/>
  <c r="BA29" s="1"/>
  <c r="BE26"/>
  <c r="BD26"/>
  <c r="BC26"/>
  <c r="BB26"/>
  <c r="G26"/>
  <c r="BA26" s="1"/>
  <c r="BE24"/>
  <c r="BD24"/>
  <c r="BC24"/>
  <c r="BB24"/>
  <c r="G24"/>
  <c r="BA24" s="1"/>
  <c r="BE20"/>
  <c r="BD20"/>
  <c r="BC20"/>
  <c r="BB20"/>
  <c r="G20"/>
  <c r="BA20" s="1"/>
  <c r="BE18"/>
  <c r="BD18"/>
  <c r="BC18"/>
  <c r="BB18"/>
  <c r="G18"/>
  <c r="BA18" s="1"/>
  <c r="BE14"/>
  <c r="BD14"/>
  <c r="BC14"/>
  <c r="BB14"/>
  <c r="G14"/>
  <c r="BA14" s="1"/>
  <c r="BE12"/>
  <c r="BD12"/>
  <c r="BC12"/>
  <c r="BB12"/>
  <c r="G12"/>
  <c r="BA12" s="1"/>
  <c r="BE10"/>
  <c r="BD10"/>
  <c r="BC10"/>
  <c r="BB10"/>
  <c r="G10"/>
  <c r="BA10" s="1"/>
  <c r="BE8"/>
  <c r="BD8"/>
  <c r="BD37" s="1"/>
  <c r="H7" i="2" s="1"/>
  <c r="BC8" i="3"/>
  <c r="BB8"/>
  <c r="BB37" s="1"/>
  <c r="F7" i="2" s="1"/>
  <c r="G8" i="3"/>
  <c r="BA8" s="1"/>
  <c r="BA37" s="1"/>
  <c r="E7" i="2" s="1"/>
  <c r="B7"/>
  <c r="A7"/>
  <c r="BE37" i="3"/>
  <c r="I7" i="2" s="1"/>
  <c r="BC37" i="3"/>
  <c r="G7" i="2" s="1"/>
  <c r="C37" i="3"/>
  <c r="E4"/>
  <c r="C4"/>
  <c r="F3"/>
  <c r="C3"/>
  <c r="C2" i="2"/>
  <c r="C1"/>
  <c r="C33" i="1"/>
  <c r="F33" s="1"/>
  <c r="C31"/>
  <c r="C9"/>
  <c r="G7"/>
  <c r="D2"/>
  <c r="C2"/>
  <c r="G31" i="2" l="1"/>
  <c r="C18" i="1" s="1"/>
  <c r="H31" i="2"/>
  <c r="C17" i="1" s="1"/>
  <c r="BA80" i="3"/>
  <c r="E9" i="2" s="1"/>
  <c r="BA89" i="3"/>
  <c r="E11" i="2" s="1"/>
  <c r="BB244" i="3"/>
  <c r="F19" i="2" s="1"/>
  <c r="BE244" i="3"/>
  <c r="I19" i="2" s="1"/>
  <c r="I31" s="1"/>
  <c r="C21" i="1" s="1"/>
  <c r="BB248" i="3"/>
  <c r="F20" i="2" s="1"/>
  <c r="BB283" i="3"/>
  <c r="F21" i="2" s="1"/>
  <c r="BB334" i="3"/>
  <c r="F24" i="2" s="1"/>
  <c r="BB363" i="3"/>
  <c r="F25" i="2" s="1"/>
  <c r="E31"/>
  <c r="G37" i="3"/>
  <c r="G45"/>
  <c r="G80"/>
  <c r="G85"/>
  <c r="G89"/>
  <c r="G94"/>
  <c r="G130"/>
  <c r="G194"/>
  <c r="G197"/>
  <c r="G230"/>
  <c r="G233"/>
  <c r="G236"/>
  <c r="G244"/>
  <c r="G248"/>
  <c r="G283"/>
  <c r="G291"/>
  <c r="G329"/>
  <c r="G334"/>
  <c r="G363"/>
  <c r="G372"/>
  <c r="G385"/>
  <c r="G388"/>
  <c r="G391"/>
  <c r="F31" i="2" l="1"/>
  <c r="C16" i="1" s="1"/>
  <c r="C15"/>
  <c r="G36" i="2"/>
  <c r="I36" s="1"/>
  <c r="C19" i="1" l="1"/>
  <c r="C22" s="1"/>
  <c r="G15"/>
  <c r="H37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<sst xmlns="http://schemas.openxmlformats.org/spreadsheetml/2006/main" count="993" uniqueCount="558">
  <si>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</si>
  <si>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</si>
  <si>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</si>
  <si>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</si>
  <si>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</si>
  <si>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</si>
  <si>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</si>
  <si>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</si>
  <si>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</si>
  <si>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</si>
  <si>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</si>
  <si>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</si>
  <si>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</si>
  <si>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</si>
  <si>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</si>
  <si>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</si>
  <si>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</si>
  <si>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</si>
  <si>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</si>
  <si>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</si>
  <si>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</si>
  <si>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</si>
  <si>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</si>
  <si>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</si>
  <si>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</si>
  <si>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</si>
  <si>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</si>
  <si>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</si>
  <si>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</si>
  <si>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</si>
  <si>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</si>
  <si>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</si>
  <si>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</si>
  <si>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</si>
  <si>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</si>
  <si>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</si>
  <si>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</si>
  <si>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</si>
  <si>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</si>
  <si>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</si>
  <si>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</si>
  <si>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</si>
  <si>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</si>
  <si>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</si>
  <si>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</si>
  <si>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</si>
  <si>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</si>
  <si>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</si>
  <si>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</si>
  <si>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</si>
  <si>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</si>
  <si>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</si>
  <si>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</si>
  <si>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</si>
  <si>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</si>
  <si>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</si>
  <si>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</si>
  <si>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</si>
  <si>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</si>
  <si>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</si>
  <si>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</si>
  <si>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</si>
  <si>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</si>
  <si>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</si>
  <si>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</si>
  <si>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</si>
  <si>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</si>
  <si>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</si>
  <si>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</si>
  <si>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</si>
  <si>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</si>
  <si>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</si>
  <si>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</si>
  <si>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</si>
  <si>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</si>
  <si>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</si>
  <si>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</si>
  <si>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N13/16</t>
  </si>
  <si>
    <t>MŠ a ZŠ Náměstí 28.října 22 Brno</t>
  </si>
  <si>
    <t>13/16</t>
  </si>
  <si>
    <t>Stavební úpravy výdejny jídel</t>
  </si>
  <si>
    <t>801.32</t>
  </si>
  <si>
    <t>Stavební úpravy</t>
  </si>
  <si>
    <t>3</t>
  </si>
  <si>
    <t>Svislé a kompletní konstrukce</t>
  </si>
  <si>
    <t>310236241R00</t>
  </si>
  <si>
    <t xml:space="preserve">Zazdívka otvorů pl. 0,09 m2 cihlami, tl. zdi 30 cm </t>
  </si>
  <si>
    <t>kus</t>
  </si>
  <si>
    <t>průvlak:2,00</t>
  </si>
  <si>
    <t>310239211RT2</t>
  </si>
  <si>
    <t>Zazdívka otvorů plochy do 4 m2 cihlami na MVC s použitím suché maltové směsi</t>
  </si>
  <si>
    <t>m3</t>
  </si>
  <si>
    <t>M 01:0,80</t>
  </si>
  <si>
    <t>311238130RT2</t>
  </si>
  <si>
    <t>Zdivo keramické 19 AKU P+D na MC 10, tl.190 mm P 20, pevnost v tlaku 20 MPa</t>
  </si>
  <si>
    <t>m2</t>
  </si>
  <si>
    <t>M 01:1,53*2,03</t>
  </si>
  <si>
    <t>317234410R00</t>
  </si>
  <si>
    <t xml:space="preserve">Vyzdívka mezi nosníky cihlami pálenými na MC </t>
  </si>
  <si>
    <t>M 01:1,40*0,10*0,10</t>
  </si>
  <si>
    <t>1,20*0,10*0,23</t>
  </si>
  <si>
    <t>1,30*0,10*0,14*2</t>
  </si>
  <si>
    <t>317941123RU2</t>
  </si>
  <si>
    <t>Osazení ocelových válcovaných nosníků  č.14-22 včetně dodávky profilu U č.14, svařování</t>
  </si>
  <si>
    <t>t</t>
  </si>
  <si>
    <t>průvlak:2*6,30*14,30*0,001*1,08</t>
  </si>
  <si>
    <t>317944311RT2</t>
  </si>
  <si>
    <t>Válcované nosníky do č.12 osazené do otvorů včetně dodávky profilu I č.10</t>
  </si>
  <si>
    <t>M 01:2*1,40*8,34*0,001*1,08</t>
  </si>
  <si>
    <t>2*1,20*8,34*0,001*1,08</t>
  </si>
  <si>
    <t>3*1,30*8,34*0,001*1,08</t>
  </si>
  <si>
    <t>340237212R00</t>
  </si>
  <si>
    <t xml:space="preserve">Zazdívka otvorů pl.0,25m2,cihlami tl.zdi nad 10 cm </t>
  </si>
  <si>
    <t>nad dveřmi T02:1,00</t>
  </si>
  <si>
    <t>342 PC  01</t>
  </si>
  <si>
    <t>Příčka sádrovláknitá ocel.kce, 1x oplášť. tl.75 mm tl.15 mm s hustějším sloupkováním, kotvení s</t>
  </si>
  <si>
    <t>parapetní stěnou a novým věncem:0,80*3,17*2</t>
  </si>
  <si>
    <t>1,15*3,14</t>
  </si>
  <si>
    <t>342264051RT3</t>
  </si>
  <si>
    <t>Podhled sádrokartonový na zavěšenou ocel. konstr. desky standard impreg. tl. 12,5 mm, bez izolace</t>
  </si>
  <si>
    <t>M 01 - 03:10,63+14,80+17,30</t>
  </si>
  <si>
    <t>346244381R00</t>
  </si>
  <si>
    <t xml:space="preserve">Plentování ocelových nosníků výšky do 20 cm </t>
  </si>
  <si>
    <t>M 01:1,40*0,10*2+1,20*0,10*2+1,30*0,10*2</t>
  </si>
  <si>
    <t>346481111R00</t>
  </si>
  <si>
    <t xml:space="preserve">Zaplentování rýh, nosníků rabicovým pletivem </t>
  </si>
  <si>
    <t>M 01:1,40*0,52</t>
  </si>
  <si>
    <t>1,20*0,65</t>
  </si>
  <si>
    <t>1,30*0,75</t>
  </si>
  <si>
    <t>4</t>
  </si>
  <si>
    <t>Vodorovné konstrukce</t>
  </si>
  <si>
    <t>417321315R00</t>
  </si>
  <si>
    <t xml:space="preserve">Ztužující pásy a věnce z betonu železového C 20/25 </t>
  </si>
  <si>
    <t>6,01*0,20*0,10</t>
  </si>
  <si>
    <t>417351115R00</t>
  </si>
  <si>
    <t xml:space="preserve">Bednění ztužujících pásů a věnců - zřízení </t>
  </si>
  <si>
    <t>6,01*0,10*2</t>
  </si>
  <si>
    <t>417351116R00</t>
  </si>
  <si>
    <t xml:space="preserve">Bednění ztužujících pásů a věnců - odstranění </t>
  </si>
  <si>
    <t>417361821R00</t>
  </si>
  <si>
    <t xml:space="preserve">Výztuž ztužujících pásů a věnců z oceli 10505(R) </t>
  </si>
  <si>
    <t>61</t>
  </si>
  <si>
    <t>Upravy povrchů vnitřní</t>
  </si>
  <si>
    <t>602011112RT1</t>
  </si>
  <si>
    <t>Omítka jádrová ručně  -  pod obklady tloušťka vrstvy 10 mm</t>
  </si>
  <si>
    <t>viz.obklady:78,85</t>
  </si>
  <si>
    <t>612421637R00</t>
  </si>
  <si>
    <t>Omítka vnitřní zdiva MVC štuková, kovové rohovníky napojení na okenní výplně APU lišty</t>
  </si>
  <si>
    <t>M 01:(2,46*2+4,32*2)*1,11</t>
  </si>
  <si>
    <t>-1,39*0,50</t>
  </si>
  <si>
    <t>-1,25*0,50</t>
  </si>
  <si>
    <t>ost.:0,68*(0,50*2+1,39)</t>
  </si>
  <si>
    <t>(1,50*2+1,53*2)*1,50</t>
  </si>
  <si>
    <t>-0,80*1,50</t>
  </si>
  <si>
    <t>-1,25*1,50*2</t>
  </si>
  <si>
    <t>-0,60*1,50</t>
  </si>
  <si>
    <t>nad ost.:0,15*(0,40*2+0,80)</t>
  </si>
  <si>
    <t>0,15*(1,20*2+1,25)*2</t>
  </si>
  <si>
    <t>0,15*(1,20+1,25)+0,30*1,20</t>
  </si>
  <si>
    <t>M 02:(1,95+5,00+2,28+1,375+2,75)*1,05</t>
  </si>
  <si>
    <t>(1,15+1,015)*3,15</t>
  </si>
  <si>
    <t>-0,98*0,05</t>
  </si>
  <si>
    <t>-1,13*0,75</t>
  </si>
  <si>
    <t>ost.:0,68*(0,05*2+0,98)</t>
  </si>
  <si>
    <t>0,15*(0,75*2+1,13)</t>
  </si>
  <si>
    <t>M 03:(2,98*2+5,81)*0,95</t>
  </si>
  <si>
    <t>-1,24*1,37</t>
  </si>
  <si>
    <t>ost.:0,35*(1,37*2+1,24)</t>
  </si>
  <si>
    <t>šatna:0,94*2,10</t>
  </si>
  <si>
    <t>M 04:5,81*0,72</t>
  </si>
  <si>
    <t>612423521R00</t>
  </si>
  <si>
    <t xml:space="preserve">Omítka rýh stěn vápenná šířky do 15 cm, hladká </t>
  </si>
  <si>
    <t>voda, plyn:(20,00+16,00)*0,15</t>
  </si>
  <si>
    <t>612423621R00</t>
  </si>
  <si>
    <t xml:space="preserve">Omítka rýh stěn vápenná o šířce do 30 cm, hladká </t>
  </si>
  <si>
    <t>kanalizace:8,00*0,20</t>
  </si>
  <si>
    <t>612425931R00</t>
  </si>
  <si>
    <t xml:space="preserve">Omítka vápenná vnitřního ostění - štuková </t>
  </si>
  <si>
    <t>šatna:0,30*(2,10*2+0,90)+0,10*(2,25*2+0,90)</t>
  </si>
  <si>
    <t>za M 01:0,15*(2,75*2+1,25)</t>
  </si>
  <si>
    <t>šatna 2:0,20*2,15+0,10*(2,15+1,05)</t>
  </si>
  <si>
    <t>63</t>
  </si>
  <si>
    <t>Podlahy a podlahové konstrukce</t>
  </si>
  <si>
    <t>632  PC  01</t>
  </si>
  <si>
    <t>Samonivelační cementová stěrka  max.tl.10 mm CT-C20-F5 viz.TZ</t>
  </si>
  <si>
    <t>M 01 - 03:13,20+1,39*0,68+0,80*0,35+0,90*0,35+1,00*0,20</t>
  </si>
  <si>
    <t>14,80+1,13*0,15+17,30+0,98*0,68+1,24*0,35</t>
  </si>
  <si>
    <t>64</t>
  </si>
  <si>
    <t>Výplně otvorů</t>
  </si>
  <si>
    <t>642  PC  01</t>
  </si>
  <si>
    <t>Osazení ocelových zárubní dodatečně nad 2,5 m2. včetně dodávky zárubně 125x267x16 cm</t>
  </si>
  <si>
    <t>642944121RU4</t>
  </si>
  <si>
    <t>Osazení ocelových zárubní dodatečně do 2,5 m2 včetně dodávky zárubně  80x197x16 cm</t>
  </si>
  <si>
    <t>94</t>
  </si>
  <si>
    <t>Lešení a stavební výtahy</t>
  </si>
  <si>
    <t>941955002R00</t>
  </si>
  <si>
    <t xml:space="preserve">Lešení lehké pomocné, výška podlahy do 1,9 m </t>
  </si>
  <si>
    <t>M 01 - 03:10,63+14,80+17,30+1,50*1,53</t>
  </si>
  <si>
    <t>šatna:1,50*1,50+2,32*1,50+1,60*1,50</t>
  </si>
  <si>
    <t>96</t>
  </si>
  <si>
    <t>Bourání konstrukcí</t>
  </si>
  <si>
    <t>962031133R00</t>
  </si>
  <si>
    <t xml:space="preserve">Bourání příček cihelných tl. 15 cm </t>
  </si>
  <si>
    <t>M 02:1,30*3,22</t>
  </si>
  <si>
    <t>962032231R00</t>
  </si>
  <si>
    <t xml:space="preserve">Bourání zdiva z cihel pálených na MVC </t>
  </si>
  <si>
    <t>M 03:(1,53+1,43+0,61)*1,25*0,20</t>
  </si>
  <si>
    <t>962042334R00</t>
  </si>
  <si>
    <t xml:space="preserve">Bourání soklů z betonu prostého </t>
  </si>
  <si>
    <t>M 03:0,74*1,38*0,05</t>
  </si>
  <si>
    <t>1,10*0,74*0,02</t>
  </si>
  <si>
    <t>962081131R00</t>
  </si>
  <si>
    <t xml:space="preserve">Bourání příček ze skleněných tvárnic tl. 10 cm </t>
  </si>
  <si>
    <t>M 01:1,25*0,60*2</t>
  </si>
  <si>
    <t>965042141R00</t>
  </si>
  <si>
    <t xml:space="preserve">Bourání mazanin betonových tl. 10 cm, nad 4 m2 </t>
  </si>
  <si>
    <t>pod dlažbou:</t>
  </si>
  <si>
    <t>M 03:(17,30+0,98*0,68+1,24*0,35)*0,03</t>
  </si>
  <si>
    <t>M 02:(14,80+1,13*0,15)*0,03</t>
  </si>
  <si>
    <t>965048515R00</t>
  </si>
  <si>
    <t xml:space="preserve">Broušení betonových povrchů do tl. 5 mm </t>
  </si>
  <si>
    <t>M 01:14,38</t>
  </si>
  <si>
    <t>965081713RT1</t>
  </si>
  <si>
    <t>Bourání dlažeb keramických tl.10 mm, nad 1 m2 ručně, dlaždice keramické</t>
  </si>
  <si>
    <t>M 03:17,30+0,98*0,68+1,24*0,35</t>
  </si>
  <si>
    <t>sokl:0,05*(0,74*2+1,38)</t>
  </si>
  <si>
    <t>0,02*(1,10+0,74)</t>
  </si>
  <si>
    <t>M 02:14,80+1,13*0,15</t>
  </si>
  <si>
    <t>968061112R00</t>
  </si>
  <si>
    <t xml:space="preserve">Vyvěšení dřevěných okenních křídel pl. do 1,5 m2 </t>
  </si>
  <si>
    <t>M 04:2,00</t>
  </si>
  <si>
    <t>M 02:1,00</t>
  </si>
  <si>
    <t>968061125R00</t>
  </si>
  <si>
    <t xml:space="preserve">Vyvěšení dřevěných dveřních křídel pl. do 2 m2 </t>
  </si>
  <si>
    <t>M 01:1,00+1,00+1,00</t>
  </si>
  <si>
    <t>968061126R00</t>
  </si>
  <si>
    <t xml:space="preserve">Vyvěšení dřevěných dveřních křídel pl. nad 2 m2 </t>
  </si>
  <si>
    <t>M 01:2,00</t>
  </si>
  <si>
    <t>968062245R00</t>
  </si>
  <si>
    <t xml:space="preserve">Vybourání dřevěných rámů oken jednoduch. pl. 2 m2 </t>
  </si>
  <si>
    <t>M 04:1,11*1,10+1,13*1,10</t>
  </si>
  <si>
    <t>M 02:1,23*1,16</t>
  </si>
  <si>
    <t>968072455R00</t>
  </si>
  <si>
    <t xml:space="preserve">Vybourání kovových dveřních zárubní pl. do 2 m2 </t>
  </si>
  <si>
    <t>M 02, 01:0,90*2,00*2+0,80*2,00</t>
  </si>
  <si>
    <t>968072456R00</t>
  </si>
  <si>
    <t xml:space="preserve">Vybourání kovových dveřních zárubní pl. nad 2 m2 </t>
  </si>
  <si>
    <t>M 01:1,25*2,00*2</t>
  </si>
  <si>
    <t>97</t>
  </si>
  <si>
    <t>Prorážení otvorů</t>
  </si>
  <si>
    <t>971033331R00</t>
  </si>
  <si>
    <t xml:space="preserve">Vybourání otv. zeď cihel. pl.0,09 m2, tl.15cm, MVC </t>
  </si>
  <si>
    <t>plyn:1,00</t>
  </si>
  <si>
    <t>971033541R00</t>
  </si>
  <si>
    <t xml:space="preserve">Vybourání otv. zeď cihel. pl.1 m2, tl.30 cm, MVC </t>
  </si>
  <si>
    <t>M 01:0,30*0,22*1,16</t>
  </si>
  <si>
    <t>1,00*0,22*0,81</t>
  </si>
  <si>
    <t>971033651R00</t>
  </si>
  <si>
    <t xml:space="preserve">Vybourání otv. zeď cihel. pl.4 m2, tl.60 cm, MVC </t>
  </si>
  <si>
    <t>M 01:0,80*0,35*2,10</t>
  </si>
  <si>
    <t>0,90*0,45*2,10</t>
  </si>
  <si>
    <t>973031324R00</t>
  </si>
  <si>
    <t xml:space="preserve">Vysekání kapes zeď cihel. MVC, pl. 0,1m2, hl. 15cm </t>
  </si>
  <si>
    <t>pro věnec:2,00</t>
  </si>
  <si>
    <t>973031326R00</t>
  </si>
  <si>
    <t xml:space="preserve">Vysekání kapes zeď cihel. MVC, pl. 0,1m2, hl. 45cm </t>
  </si>
  <si>
    <t>974031153R00</t>
  </si>
  <si>
    <t xml:space="preserve">Vysekání rýh ve zdi cihelné 10 x 10 cm </t>
  </si>
  <si>
    <t>m</t>
  </si>
  <si>
    <t>vodovod:20,00</t>
  </si>
  <si>
    <t>plyn:16,00</t>
  </si>
  <si>
    <t>974031164R00</t>
  </si>
  <si>
    <t xml:space="preserve">Vysekání rýh ve zdi cihelné 15 x 15 cm </t>
  </si>
  <si>
    <t>kanalizace:8,00</t>
  </si>
  <si>
    <t>974031664R00</t>
  </si>
  <si>
    <t xml:space="preserve">Vysekání rýh zeď cihelná vtah. nosníků 15 x 15 cm </t>
  </si>
  <si>
    <t>M 01:1,40</t>
  </si>
  <si>
    <t>1,20*2</t>
  </si>
  <si>
    <t>1,30*3</t>
  </si>
  <si>
    <t>975021211R00</t>
  </si>
  <si>
    <t xml:space="preserve">Podchycení zdiva pod stropem při tl.zdi do 45 cm </t>
  </si>
  <si>
    <t>M 01:1,23+0,95+0,90</t>
  </si>
  <si>
    <t>978013191R00</t>
  </si>
  <si>
    <t xml:space="preserve">Otlučení omítek vnitřních stěn v rozsahu do 100 % </t>
  </si>
  <si>
    <t>M 03:(2,98*2+5,81*2)*1,27</t>
  </si>
  <si>
    <t>-0,98*0,25</t>
  </si>
  <si>
    <t>-1,24*0,96</t>
  </si>
  <si>
    <t>ost.:0,40*(0,96*2+1,24)</t>
  </si>
  <si>
    <t>M 02:(0,80+5,00+2,28+1,375+2,53+1,30+0,12)*1,42</t>
  </si>
  <si>
    <t>-1,13*1,05</t>
  </si>
  <si>
    <t>-0,90*0,20</t>
  </si>
  <si>
    <t>-1,23*0,20</t>
  </si>
  <si>
    <t>ost.:0,68*(0,35*2+0,98)</t>
  </si>
  <si>
    <t>0,15*(1,42*2+1,13)</t>
  </si>
  <si>
    <t>(1,30+1,20+2,26)*3,22</t>
  </si>
  <si>
    <t>-0,98*0,35</t>
  </si>
  <si>
    <t>M 01:4,32*1,21</t>
  </si>
  <si>
    <t>(2,46*2+4,32)*3,21</t>
  </si>
  <si>
    <t>-0,90*2,00</t>
  </si>
  <si>
    <t>-1,53*2,60</t>
  </si>
  <si>
    <t>-0,80*2,00</t>
  </si>
  <si>
    <t>-1,25*2,60</t>
  </si>
  <si>
    <t>ost.:0,50*(2,60*2+1,39)+0,35*(2,60*2+1,53)+0,25*(2,10*2+0,95)</t>
  </si>
  <si>
    <t>M 04:5,81*0,81</t>
  </si>
  <si>
    <t>978023411R00</t>
  </si>
  <si>
    <t xml:space="preserve">Vysekání a úprava spár zdiva cihelného </t>
  </si>
  <si>
    <t>978059531R00</t>
  </si>
  <si>
    <t xml:space="preserve">Odsekání vnitřních obkladů stěn nad 2 m2 </t>
  </si>
  <si>
    <t>M 03:(2,98*2+5,81*2)*1,90</t>
  </si>
  <si>
    <t>-0,98*1,90</t>
  </si>
  <si>
    <t>-1,13*1,09</t>
  </si>
  <si>
    <t>-1,11*1,09</t>
  </si>
  <si>
    <t>-1,24*1,24</t>
  </si>
  <si>
    <t>ost.:0,40*1,90*2</t>
  </si>
  <si>
    <t>M 02:(0,80+5,00+2,28+1,375+2,53+1,30+0,12)*1,80</t>
  </si>
  <si>
    <t>-0,90*1,80</t>
  </si>
  <si>
    <t>-1,23*0,96</t>
  </si>
  <si>
    <t>ost.:0,68*1,80*2</t>
  </si>
  <si>
    <t>0,15*1,80*2</t>
  </si>
  <si>
    <t>M 04:(1,53+1,43+0,61)*1,10</t>
  </si>
  <si>
    <t>M 01:4,32*2,00</t>
  </si>
  <si>
    <t>-1,23*1,16</t>
  </si>
  <si>
    <t>99</t>
  </si>
  <si>
    <t>Staveništní přesun hmot</t>
  </si>
  <si>
    <t>999281105R00</t>
  </si>
  <si>
    <t xml:space="preserve">Přesun hmot pro opravy a údržbu do výšky 6 m </t>
  </si>
  <si>
    <t>711</t>
  </si>
  <si>
    <t>Izolace proti vodě</t>
  </si>
  <si>
    <t>711  PC  01</t>
  </si>
  <si>
    <t xml:space="preserve">Těsnicí páska po obvodě </t>
  </si>
  <si>
    <t>M 01 - 03:4,13*2+4,32*2</t>
  </si>
  <si>
    <t>-(1,39+0,80*3+1,25+0,60+1,00)</t>
  </si>
  <si>
    <t>0,68*2+0,35*2+0,22*2</t>
  </si>
  <si>
    <t>3,06+5,00+3,66+3,90</t>
  </si>
  <si>
    <t>-(0,98+1,00)</t>
  </si>
  <si>
    <t>0,15*2</t>
  </si>
  <si>
    <t>2,98*2+5,81*2</t>
  </si>
  <si>
    <t>-0,98</t>
  </si>
  <si>
    <t>0,68*2+0,45*2</t>
  </si>
  <si>
    <t>wc: 0,80</t>
  </si>
  <si>
    <t>711  PC  02</t>
  </si>
  <si>
    <t>Hydroizolační povlaková tixotropní stěrka základ syntetická pryskyř. disperze viz. TZ</t>
  </si>
  <si>
    <t>0</t>
  </si>
  <si>
    <t>(2,46*2+4,32*2)*1,50</t>
  </si>
  <si>
    <t>-(1,39+0,80*2+1,25+1,00)*1,50</t>
  </si>
  <si>
    <t>(0,68*2+0,35*2+0,22*2)*1,50</t>
  </si>
  <si>
    <t>(1,50*2+1,53*2)*0,15</t>
  </si>
  <si>
    <t>(3,06+5,00+3,66+3,90)*1,50</t>
  </si>
  <si>
    <t>-(0,98+1,00)*1,50</t>
  </si>
  <si>
    <t>0,15*2*1,50</t>
  </si>
  <si>
    <t>(2,98*2+5,81)*1,50+5,81*0,82</t>
  </si>
  <si>
    <t>-0,98*1,50</t>
  </si>
  <si>
    <t>(0,68*2+0,45*2)*1,50</t>
  </si>
  <si>
    <t>wc:0,80*1,50</t>
  </si>
  <si>
    <t>711212602RT1</t>
  </si>
  <si>
    <t xml:space="preserve">Těsnicí roh vnější, vnitřní do spoje podlaha-stěna </t>
  </si>
  <si>
    <t>998711201R00</t>
  </si>
  <si>
    <t xml:space="preserve">Přesun hmot pro izolace proti vodě, výšky do 6 m </t>
  </si>
  <si>
    <t>720</t>
  </si>
  <si>
    <t>Zdravotechnická instalace</t>
  </si>
  <si>
    <t>720  PC  01</t>
  </si>
  <si>
    <t xml:space="preserve">Zdravotechnika  -  viz.příloha </t>
  </si>
  <si>
    <t>kč</t>
  </si>
  <si>
    <t>723</t>
  </si>
  <si>
    <t>Vnitřní plynovod</t>
  </si>
  <si>
    <t>723  PC  01</t>
  </si>
  <si>
    <t xml:space="preserve">Plynoinstalace -  viz.příloha </t>
  </si>
  <si>
    <t>730</t>
  </si>
  <si>
    <t>Ústřední vytápění</t>
  </si>
  <si>
    <t>730  PC  01</t>
  </si>
  <si>
    <t>M + D desková tělesa 33/600/800, Cu potrubí dl.2m termostatický ventil DN 15 vč.na stávající potrubí</t>
  </si>
  <si>
    <t>stavební práce viz.TZ:1,00</t>
  </si>
  <si>
    <t>730  PC  02</t>
  </si>
  <si>
    <t>M + D expanzomat 35l, pojistný ventil DN 15/250, měděné potrubí 22x1 dl.2m včetně armatur,</t>
  </si>
  <si>
    <t>9001</t>
  </si>
  <si>
    <t xml:space="preserve">Demontáže - otopná tělesa, potrubí, armatury </t>
  </si>
  <si>
    <t>hod.</t>
  </si>
  <si>
    <t>9902</t>
  </si>
  <si>
    <t>Vypouštěnívody z otopných těles, proplach systému napouštění topného systému, topná zkouška</t>
  </si>
  <si>
    <t>762</t>
  </si>
  <si>
    <t>Konstrukce tesařské</t>
  </si>
  <si>
    <t>762  PC  01</t>
  </si>
  <si>
    <t>Montáž + dodávka fošny , kotvení do ocel.průvlaku pro obkladového panelu</t>
  </si>
  <si>
    <t>998762202R00</t>
  </si>
  <si>
    <t xml:space="preserve">Přesun hmot pro tesařské konstrukce, výšky do 6 m </t>
  </si>
  <si>
    <t>766</t>
  </si>
  <si>
    <t>Konstrukce truhlářské</t>
  </si>
  <si>
    <t>766111820R00</t>
  </si>
  <si>
    <t xml:space="preserve">Demontáž dřevěných stěn z natočených prken </t>
  </si>
  <si>
    <t>M 04:5,81*1,26</t>
  </si>
  <si>
    <t>766411112R00</t>
  </si>
  <si>
    <t>Zpětná montáž obložení stěn pl. do 1 m2 palubkami materiál demontovaný vč.spojovacích prostředků</t>
  </si>
  <si>
    <t>šatna:(2,32+0,90)*1,50</t>
  </si>
  <si>
    <t>-0,80*1,50*2</t>
  </si>
  <si>
    <t>ost.:0,30*1,50*2</t>
  </si>
  <si>
    <t>766411821R00</t>
  </si>
  <si>
    <t xml:space="preserve">Demontáž obložení stěn palubkami </t>
  </si>
  <si>
    <t>M 01:(4,13+1,53+1,67+2,79+2,46)*1,50</t>
  </si>
  <si>
    <t>-0,90*1,50</t>
  </si>
  <si>
    <t>-1,25*1,50</t>
  </si>
  <si>
    <t>ost.:0,25*1,50*2</t>
  </si>
  <si>
    <t>0,50*1,50*2</t>
  </si>
  <si>
    <t>766  PC  01</t>
  </si>
  <si>
    <t xml:space="preserve">Demontáž desky výdejního pultu </t>
  </si>
  <si>
    <t>766  PC  02</t>
  </si>
  <si>
    <t>M+D dveře asymetrické s plnými klřídly s nadsv. 1250/1970/600mm, EI 30DP3 povrch HPL, samozav.</t>
  </si>
  <si>
    <t>viz.výpis dřevěné vnitřní dveře:</t>
  </si>
  <si>
    <t>T01:1,00</t>
  </si>
  <si>
    <t>766  PC  03</t>
  </si>
  <si>
    <t>M+D dveře asymetrické hlavní klřídlo plné,vedlejš sklo 1250/1970/600mm, povrch HPL, viz.výpis</t>
  </si>
  <si>
    <t>dřevěné vnitřní dveře:</t>
  </si>
  <si>
    <t>T02:1,00</t>
  </si>
  <si>
    <t>766  PC  04</t>
  </si>
  <si>
    <t>M + D dveře hladné 1/3 sklo 800/1970mm povrch HPL zámek, kování viz.výpis dřevěné vnitřní dveře</t>
  </si>
  <si>
    <t>T03:1,00</t>
  </si>
  <si>
    <t>766  PC  05</t>
  </si>
  <si>
    <t>M + D dveře hladné plné 800/1970mm povrch HPL zámek, kování viz.výpis dřevěné vnitřní dveře</t>
  </si>
  <si>
    <t>T04:1,00</t>
  </si>
  <si>
    <t>T05:1,00</t>
  </si>
  <si>
    <t>766  PC  06</t>
  </si>
  <si>
    <t xml:space="preserve">M + D nábytková sestava I. </t>
  </si>
  <si>
    <t>766  PC  07</t>
  </si>
  <si>
    <t xml:space="preserve">M + D nábytková sestava II. </t>
  </si>
  <si>
    <t>998766201R00</t>
  </si>
  <si>
    <t xml:space="preserve">Přesun hmot pro truhlářské konstr., výšky do 6 m </t>
  </si>
  <si>
    <t>767</t>
  </si>
  <si>
    <t>Konstrukce zámečnické</t>
  </si>
  <si>
    <t>767  PC  01</t>
  </si>
  <si>
    <t>M + D 2kř dvířka 1000/2300mm - rám uzavřený jekl 40/40/3, děrovaný plech tl.0,8mm, barva Ral bílá</t>
  </si>
  <si>
    <t>viz.TZ:1,00</t>
  </si>
  <si>
    <t>767  PC  02</t>
  </si>
  <si>
    <t xml:space="preserve">M + D verez úhelník 50/50/5mm délka 2,10m </t>
  </si>
  <si>
    <t>767122812R00</t>
  </si>
  <si>
    <t>Demontáž stěn s drátěnou sítí svařovaných včetně dveří</t>
  </si>
  <si>
    <t>M 02:1,22*3,22</t>
  </si>
  <si>
    <t>998767201R00</t>
  </si>
  <si>
    <t xml:space="preserve">Přesun hmot pro zámečnické konstr., výšky do 6 m </t>
  </si>
  <si>
    <t>771</t>
  </si>
  <si>
    <t>Podlahy z dlaždic a obklady</t>
  </si>
  <si>
    <t>771  PC  01</t>
  </si>
  <si>
    <t>Montáž podlah keram.neglazovaná 30x30 cm včetně flex.cementového lepidla klas.C2 TE S1,</t>
  </si>
  <si>
    <t>spárovací hmota CG2 WA viz.TZ:</t>
  </si>
  <si>
    <t>771  PC  02</t>
  </si>
  <si>
    <t>Penetrace podkladu pod dlažby vč.materiálu syntetická přiskyřičná disperze viz.TZ</t>
  </si>
  <si>
    <t>2 vrstvy:</t>
  </si>
  <si>
    <t>Začátek provozního součtu</t>
  </si>
  <si>
    <t>Konec provozního součtu</t>
  </si>
  <si>
    <t>48,31*2</t>
  </si>
  <si>
    <t>771  PC  03</t>
  </si>
  <si>
    <t>Obklad soklíků s požlábkem porovinových 30x10 cm včetně flex.cementového lepidla klas.C2 TE S1,</t>
  </si>
  <si>
    <t>M 01:2,46*2+4,32*2</t>
  </si>
  <si>
    <t>-(1,39+0,80+1,25+0,80+1,00)</t>
  </si>
  <si>
    <t>ost.:0,68*2+0,35*2+0,22*2</t>
  </si>
  <si>
    <t>M 02:1,95+5,00+2,28+1,375+2,75+1,15+0,075</t>
  </si>
  <si>
    <t>ost.:0,68*2+0,15*2</t>
  </si>
  <si>
    <t>M 03:2,98*2+5,81*2+(0,80*2+0,08)*2</t>
  </si>
  <si>
    <t>0,35*2</t>
  </si>
  <si>
    <t>771  PC  04</t>
  </si>
  <si>
    <t>Obklad soklíků hutných, rovných,tmel v 10mm včetně flex.cementového lepidla klas.C2 TE S1,</t>
  </si>
  <si>
    <t>před wc:1,50*2+1,53*2</t>
  </si>
  <si>
    <t>-(0,80+1,25*2+0,60)</t>
  </si>
  <si>
    <t>771479001R00</t>
  </si>
  <si>
    <t xml:space="preserve">Řezání dlaždic keramických pro soklíky </t>
  </si>
  <si>
    <t>771577114RV1</t>
  </si>
  <si>
    <t>Lišta hliníková přechodová, různá výška podlah s naráž.profilem</t>
  </si>
  <si>
    <t>597  PC  01</t>
  </si>
  <si>
    <t xml:space="preserve">Keramický požlábek dl.300mm </t>
  </si>
  <si>
    <t>45,74*1,05</t>
  </si>
  <si>
    <t>Dodávka - slinutá neglazovaná keramické dlažba protiskuznost R10 pro daný provoz viz.TZ</t>
  </si>
  <si>
    <t>48,31*1,05</t>
  </si>
  <si>
    <t>2,16*0,10*1,05</t>
  </si>
  <si>
    <t>998771201R00</t>
  </si>
  <si>
    <t xml:space="preserve">Přesun hmot pro podlahy z dlaždic, výšky do 6 m </t>
  </si>
  <si>
    <t>776</t>
  </si>
  <si>
    <t>Podlahy povlakové</t>
  </si>
  <si>
    <t>776511810RT2</t>
  </si>
  <si>
    <t>Odstranění PVC a koberců lepených bez podložky z ploch 10 - 20 m2</t>
  </si>
  <si>
    <t>M 01:13,20+1,39*0,68+0,95*0,25</t>
  </si>
  <si>
    <t>998776201R00</t>
  </si>
  <si>
    <t xml:space="preserve">Přesun hmot pro podlahy povlakové, výšky do 6 m </t>
  </si>
  <si>
    <t>781</t>
  </si>
  <si>
    <t>Obklady keramické</t>
  </si>
  <si>
    <t>781475114RU3</t>
  </si>
  <si>
    <t>Obklad vnitřní stěn keramický, do tmele, 20x20 cm flex.lepidlo,spárovačka odolná proti plísním vizTZ</t>
  </si>
  <si>
    <t>781475120RU3</t>
  </si>
  <si>
    <t>Obklad vnitřní stěn keramický,glazovaný 30x60 cm flex.lepidlo,spárovačka odolná proti plísním vizTZ</t>
  </si>
  <si>
    <t>M 01:(2,46*2+4,32*2)*2,10</t>
  </si>
  <si>
    <t>-1,39*2,10</t>
  </si>
  <si>
    <t>-0,80*2,10</t>
  </si>
  <si>
    <t>-1,25*2,10</t>
  </si>
  <si>
    <t>-1,00*2,10</t>
  </si>
  <si>
    <t>ost.:0,68*2,10*2</t>
  </si>
  <si>
    <t>0,35*2,10*2</t>
  </si>
  <si>
    <t>0,22*2,10*2</t>
  </si>
  <si>
    <t>M 02:(1,95+5,00+2,28+1,375+2,75+1,15+0,075)*2,10</t>
  </si>
  <si>
    <t>-0,98*2,10</t>
  </si>
  <si>
    <t>-1,13*1,35</t>
  </si>
  <si>
    <t>0,15*2,10*2</t>
  </si>
  <si>
    <t>M 03:(2,98*2+5,81)*2,15+5,81*0,82</t>
  </si>
  <si>
    <t>-1,24*1,49</t>
  </si>
  <si>
    <t>-0,98*2,15</t>
  </si>
  <si>
    <t>ost.:0,35*2,15*2</t>
  </si>
  <si>
    <t>Dodávka keramického obkladu 200/200 mm dle výběru investora</t>
  </si>
  <si>
    <t>1,20*1,05</t>
  </si>
  <si>
    <t>597  PC  02</t>
  </si>
  <si>
    <t>Dodávka keramického obkladu 600/300 mm dle výběru investora</t>
  </si>
  <si>
    <t>78,85*1,05</t>
  </si>
  <si>
    <t>998781201R00</t>
  </si>
  <si>
    <t xml:space="preserve">Přesun hmot pro obklady keramické, výšky do 6 m </t>
  </si>
  <si>
    <t>783</t>
  </si>
  <si>
    <t>Nátěry</t>
  </si>
  <si>
    <t>783225100R00</t>
  </si>
  <si>
    <t xml:space="preserve">Nátěr syntetický kovových konstrukcí 1x + 2x email </t>
  </si>
  <si>
    <t>(2*2,67+1,25)*(0,17+0,10)*2</t>
  </si>
  <si>
    <t>(2*1,97+0,80)*(0,17+0,10)*2</t>
  </si>
  <si>
    <t>(2*1,97+0,60)*(0,17+0,10)</t>
  </si>
  <si>
    <t>783226100R00</t>
  </si>
  <si>
    <t xml:space="preserve">Nátěr syntetický kovových konstrukcí základní </t>
  </si>
  <si>
    <t>I profily:75,89*0,001*32</t>
  </si>
  <si>
    <t>180,02*0,001*32</t>
  </si>
  <si>
    <t>784</t>
  </si>
  <si>
    <t>Malby</t>
  </si>
  <si>
    <t>784  PC  01</t>
  </si>
  <si>
    <t>Malba silikátová 2x místn. do 3,8 m s odolností proti plísním</t>
  </si>
  <si>
    <t>(1,50*2+1,53*2)*3,21</t>
  </si>
  <si>
    <t>13,20</t>
  </si>
  <si>
    <t>M 02:(1,95+5,00+2,28+1,375+2,75+1,15+0,075)*1,05</t>
  </si>
  <si>
    <t>(1,15*2+1,015)*3,15</t>
  </si>
  <si>
    <t>14,80</t>
  </si>
  <si>
    <t>šatna:(2,32*1,10)*3,21</t>
  </si>
  <si>
    <t>šatna 2:1,20*2,30</t>
  </si>
  <si>
    <t>za M 01:1,30*2,70</t>
  </si>
  <si>
    <t>M21</t>
  </si>
  <si>
    <t>Elektromontáže</t>
  </si>
  <si>
    <t>21  PC  01</t>
  </si>
  <si>
    <t xml:space="preserve">Elektroinstalace  -   viz.příloha </t>
  </si>
  <si>
    <t>M57</t>
  </si>
  <si>
    <t>Zařízení kuchyně</t>
  </si>
  <si>
    <t>57  PC  01</t>
  </si>
  <si>
    <t xml:space="preserve">M + D vybavení kuchyně -  viz.příloha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</si>
  <si>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</si>
  <si>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</si>
  <si>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</si>
  <si>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</si>
  <si>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</si>
  <si>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</si>
  <si>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</si>
  <si>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</si>
  <si>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</si>
  <si>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</si>
  <si>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</si>
  <si>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</si>
  <si>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</si>
  <si>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</si>
  <si>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979999996R00</t>
  </si>
  <si>
    <t xml:space="preserve">Poplatek za skládku suti a vybouraných hmot </t>
  </si>
  <si>
    <t>Zařízení staveniště</t>
  </si>
  <si>
    <t>ing.Martin Němec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</si>
</sst>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49" fontId="19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N13/16</v>
      </c>
      <c r="D2" s="5" t="str">
        <f>Rekapitulace!G2</f>
        <v>Stavební úpravy</v>
      </c>
      <c r="E2" s="6"/>
      <c r="F2" s="7" t="s">
        <v>1</v>
      </c>
      <c r="G2" s="8" t="s">
        <v>81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 t="s">
        <v>557</v>
      </c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 t="str">
        <f>Projektant</f>
        <v>ing.Martin Němec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77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Rekapitulace!A36</f>
        <v>Zařízení staveniště</v>
      </c>
      <c r="E15" s="61"/>
      <c r="F15" s="62"/>
      <c r="G15" s="59">
        <f>Rekapitulace!I36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>
      <c r="A20" s="67"/>
      <c r="B20" s="58"/>
      <c r="C20" s="59"/>
      <c r="D20" s="9"/>
      <c r="E20" s="63"/>
      <c r="F20" s="64"/>
      <c r="G20" s="59"/>
    </row>
    <row r="21" spans="1:7" ht="15.95" customHeight="1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workbookViewId="0">
      <selection activeCell="H37" sqref="H37:I3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08" t="s">
        <v>48</v>
      </c>
      <c r="B1" s="109"/>
      <c r="C1" s="110" t="str">
        <f>CONCATENATE(cislostavby," ",nazevstavby)</f>
        <v>N13/16 MŠ a ZŠ Náměstí 28.října 22 Brno</v>
      </c>
      <c r="D1" s="111"/>
      <c r="E1" s="112"/>
      <c r="F1" s="111"/>
      <c r="G1" s="113" t="s">
        <v>49</v>
      </c>
      <c r="H1" s="114" t="s">
        <v>77</v>
      </c>
      <c r="I1" s="115"/>
    </row>
    <row r="2" spans="1:9" ht="13.5" thickBot="1">
      <c r="A2" s="116" t="s">
        <v>50</v>
      </c>
      <c r="B2" s="117"/>
      <c r="C2" s="118" t="str">
        <f>CONCATENATE(cisloobjektu," ",nazevobjektu)</f>
        <v>13/16 Stavební úpravy výdejny jídel</v>
      </c>
      <c r="D2" s="119"/>
      <c r="E2" s="120"/>
      <c r="F2" s="119"/>
      <c r="G2" s="121" t="s">
        <v>82</v>
      </c>
      <c r="H2" s="122"/>
      <c r="I2" s="123"/>
    </row>
    <row r="3" spans="1:9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>
      <c r="A7" s="227" t="str">
        <f>Položky!B7</f>
        <v>3</v>
      </c>
      <c r="B7" s="133" t="str">
        <f>Položky!C7</f>
        <v>Svislé a kompletní konstrukce</v>
      </c>
      <c r="C7" s="69"/>
      <c r="D7" s="134"/>
      <c r="E7" s="228">
        <f>Položky!BA37</f>
        <v>0</v>
      </c>
      <c r="F7" s="229">
        <f>Položky!BB37</f>
        <v>0</v>
      </c>
      <c r="G7" s="229">
        <f>Položky!BC37</f>
        <v>0</v>
      </c>
      <c r="H7" s="229">
        <f>Položky!BD37</f>
        <v>0</v>
      </c>
      <c r="I7" s="230">
        <f>Položky!BE37</f>
        <v>0</v>
      </c>
    </row>
    <row r="8" spans="1:9" s="37" customFormat="1">
      <c r="A8" s="227" t="str">
        <f>Položky!B38</f>
        <v>4</v>
      </c>
      <c r="B8" s="133" t="str">
        <f>Položky!C38</f>
        <v>Vodorovné konstrukce</v>
      </c>
      <c r="C8" s="69"/>
      <c r="D8" s="134"/>
      <c r="E8" s="228">
        <f>Položky!BA45</f>
        <v>0</v>
      </c>
      <c r="F8" s="229">
        <f>Položky!BB45</f>
        <v>0</v>
      </c>
      <c r="G8" s="229">
        <f>Položky!BC45</f>
        <v>0</v>
      </c>
      <c r="H8" s="229">
        <f>Položky!BD45</f>
        <v>0</v>
      </c>
      <c r="I8" s="230">
        <f>Položky!BE45</f>
        <v>0</v>
      </c>
    </row>
    <row r="9" spans="1:9" s="37" customFormat="1">
      <c r="A9" s="227" t="str">
        <f>Položky!B46</f>
        <v>61</v>
      </c>
      <c r="B9" s="133" t="str">
        <f>Položky!C46</f>
        <v>Upravy povrchů vnitřní</v>
      </c>
      <c r="C9" s="69"/>
      <c r="D9" s="134"/>
      <c r="E9" s="228">
        <f>Položky!BA80</f>
        <v>0</v>
      </c>
      <c r="F9" s="229">
        <f>Položky!BB80</f>
        <v>0</v>
      </c>
      <c r="G9" s="229">
        <f>Položky!BC80</f>
        <v>0</v>
      </c>
      <c r="H9" s="229">
        <f>Položky!BD80</f>
        <v>0</v>
      </c>
      <c r="I9" s="230">
        <f>Položky!BE80</f>
        <v>0</v>
      </c>
    </row>
    <row r="10" spans="1:9" s="37" customFormat="1">
      <c r="A10" s="227" t="str">
        <f>Položky!B81</f>
        <v>63</v>
      </c>
      <c r="B10" s="133" t="str">
        <f>Položky!C81</f>
        <v>Podlahy a podlahové konstrukce</v>
      </c>
      <c r="C10" s="69"/>
      <c r="D10" s="134"/>
      <c r="E10" s="228">
        <f>Položky!BA85</f>
        <v>0</v>
      </c>
      <c r="F10" s="229">
        <f>Položky!BB85</f>
        <v>0</v>
      </c>
      <c r="G10" s="229">
        <f>Položky!BC85</f>
        <v>0</v>
      </c>
      <c r="H10" s="229">
        <f>Položky!BD85</f>
        <v>0</v>
      </c>
      <c r="I10" s="230">
        <f>Položky!BE85</f>
        <v>0</v>
      </c>
    </row>
    <row r="11" spans="1:9" s="37" customFormat="1">
      <c r="A11" s="227" t="str">
        <f>Položky!B86</f>
        <v>64</v>
      </c>
      <c r="B11" s="133" t="str">
        <f>Položky!C86</f>
        <v>Výplně otvorů</v>
      </c>
      <c r="C11" s="69"/>
      <c r="D11" s="134"/>
      <c r="E11" s="228">
        <f>Položky!BA89</f>
        <v>0</v>
      </c>
      <c r="F11" s="229">
        <f>Položky!BB89</f>
        <v>0</v>
      </c>
      <c r="G11" s="229">
        <f>Položky!BC89</f>
        <v>0</v>
      </c>
      <c r="H11" s="229">
        <f>Položky!BD89</f>
        <v>0</v>
      </c>
      <c r="I11" s="230">
        <f>Položky!BE89</f>
        <v>0</v>
      </c>
    </row>
    <row r="12" spans="1:9" s="37" customFormat="1">
      <c r="A12" s="227" t="str">
        <f>Položky!B90</f>
        <v>94</v>
      </c>
      <c r="B12" s="133" t="str">
        <f>Položky!C90</f>
        <v>Lešení a stavební výtahy</v>
      </c>
      <c r="C12" s="69"/>
      <c r="D12" s="134"/>
      <c r="E12" s="228">
        <f>Položky!BA94</f>
        <v>0</v>
      </c>
      <c r="F12" s="229">
        <f>Položky!BB94</f>
        <v>0</v>
      </c>
      <c r="G12" s="229">
        <f>Položky!BC94</f>
        <v>0</v>
      </c>
      <c r="H12" s="229">
        <f>Položky!BD94</f>
        <v>0</v>
      </c>
      <c r="I12" s="230">
        <f>Položky!BE94</f>
        <v>0</v>
      </c>
    </row>
    <row r="13" spans="1:9" s="37" customFormat="1">
      <c r="A13" s="227" t="str">
        <f>Položky!B95</f>
        <v>96</v>
      </c>
      <c r="B13" s="133" t="str">
        <f>Položky!C95</f>
        <v>Bourání konstrukcí</v>
      </c>
      <c r="C13" s="69"/>
      <c r="D13" s="134"/>
      <c r="E13" s="228">
        <f>Položky!BA130</f>
        <v>0</v>
      </c>
      <c r="F13" s="229">
        <f>Položky!BB130</f>
        <v>0</v>
      </c>
      <c r="G13" s="229">
        <f>Položky!BC130</f>
        <v>0</v>
      </c>
      <c r="H13" s="229">
        <f>Položky!BD130</f>
        <v>0</v>
      </c>
      <c r="I13" s="230">
        <f>Položky!BE130</f>
        <v>0</v>
      </c>
    </row>
    <row r="14" spans="1:9" s="37" customFormat="1">
      <c r="A14" s="227" t="str">
        <f>Položky!B131</f>
        <v>97</v>
      </c>
      <c r="B14" s="133" t="str">
        <f>Položky!C131</f>
        <v>Prorážení otvorů</v>
      </c>
      <c r="C14" s="69"/>
      <c r="D14" s="134"/>
      <c r="E14" s="228">
        <f>Položky!BA194</f>
        <v>0</v>
      </c>
      <c r="F14" s="229">
        <f>Položky!BB194</f>
        <v>0</v>
      </c>
      <c r="G14" s="229">
        <f>Položky!BC194</f>
        <v>0</v>
      </c>
      <c r="H14" s="229">
        <f>Položky!BD194</f>
        <v>0</v>
      </c>
      <c r="I14" s="230">
        <f>Položky!BE194</f>
        <v>0</v>
      </c>
    </row>
    <row r="15" spans="1:9" s="37" customFormat="1">
      <c r="A15" s="227" t="str">
        <f>Položky!B195</f>
        <v>99</v>
      </c>
      <c r="B15" s="133" t="str">
        <f>Položky!C195</f>
        <v>Staveništní přesun hmot</v>
      </c>
      <c r="C15" s="69"/>
      <c r="D15" s="134"/>
      <c r="E15" s="228">
        <f>Položky!BA197</f>
        <v>0</v>
      </c>
      <c r="F15" s="229">
        <f>Položky!BB197</f>
        <v>0</v>
      </c>
      <c r="G15" s="229">
        <f>Položky!BC197</f>
        <v>0</v>
      </c>
      <c r="H15" s="229">
        <f>Položky!BD197</f>
        <v>0</v>
      </c>
      <c r="I15" s="230">
        <f>Položky!BE197</f>
        <v>0</v>
      </c>
    </row>
    <row r="16" spans="1:9" s="37" customFormat="1">
      <c r="A16" s="227" t="str">
        <f>Položky!B198</f>
        <v>711</v>
      </c>
      <c r="B16" s="133" t="str">
        <f>Položky!C198</f>
        <v>Izolace proti vodě</v>
      </c>
      <c r="C16" s="69"/>
      <c r="D16" s="134"/>
      <c r="E16" s="228">
        <f>Položky!BA230</f>
        <v>0</v>
      </c>
      <c r="F16" s="229">
        <f>Položky!BB230</f>
        <v>0</v>
      </c>
      <c r="G16" s="229">
        <f>Položky!BC230</f>
        <v>0</v>
      </c>
      <c r="H16" s="229">
        <f>Položky!BD230</f>
        <v>0</v>
      </c>
      <c r="I16" s="230">
        <f>Položky!BE230</f>
        <v>0</v>
      </c>
    </row>
    <row r="17" spans="1:9" s="37" customFormat="1">
      <c r="A17" s="227" t="str">
        <f>Položky!B231</f>
        <v>720</v>
      </c>
      <c r="B17" s="133" t="str">
        <f>Položky!C231</f>
        <v>Zdravotechnická instalace</v>
      </c>
      <c r="C17" s="69"/>
      <c r="D17" s="134"/>
      <c r="E17" s="228">
        <f>Položky!BA233</f>
        <v>0</v>
      </c>
      <c r="F17" s="229">
        <f>Položky!BB233</f>
        <v>0</v>
      </c>
      <c r="G17" s="229">
        <f>Položky!BC233</f>
        <v>0</v>
      </c>
      <c r="H17" s="229">
        <f>Položky!BD233</f>
        <v>0</v>
      </c>
      <c r="I17" s="230">
        <f>Položky!BE233</f>
        <v>0</v>
      </c>
    </row>
    <row r="18" spans="1:9" s="37" customFormat="1">
      <c r="A18" s="227" t="str">
        <f>Položky!B234</f>
        <v>723</v>
      </c>
      <c r="B18" s="133" t="str">
        <f>Položky!C234</f>
        <v>Vnitřní plynovod</v>
      </c>
      <c r="C18" s="69"/>
      <c r="D18" s="134"/>
      <c r="E18" s="228">
        <f>Položky!BA236</f>
        <v>0</v>
      </c>
      <c r="F18" s="229">
        <f>Položky!BB236</f>
        <v>0</v>
      </c>
      <c r="G18" s="229">
        <f>Položky!BC236</f>
        <v>0</v>
      </c>
      <c r="H18" s="229">
        <f>Položky!BD236</f>
        <v>0</v>
      </c>
      <c r="I18" s="230">
        <f>Položky!BE236</f>
        <v>0</v>
      </c>
    </row>
    <row r="19" spans="1:9" s="37" customFormat="1">
      <c r="A19" s="227" t="str">
        <f>Položky!B237</f>
        <v>730</v>
      </c>
      <c r="B19" s="133" t="str">
        <f>Položky!C237</f>
        <v>Ústřední vytápění</v>
      </c>
      <c r="C19" s="69"/>
      <c r="D19" s="134"/>
      <c r="E19" s="228">
        <f>Položky!BA244</f>
        <v>0</v>
      </c>
      <c r="F19" s="229">
        <f>Položky!BB244</f>
        <v>0</v>
      </c>
      <c r="G19" s="229">
        <f>Položky!BC244</f>
        <v>0</v>
      </c>
      <c r="H19" s="229">
        <f>Položky!BD244</f>
        <v>0</v>
      </c>
      <c r="I19" s="230">
        <f>Položky!BE244</f>
        <v>0</v>
      </c>
    </row>
    <row r="20" spans="1:9" s="37" customFormat="1">
      <c r="A20" s="227" t="str">
        <f>Položky!B245</f>
        <v>762</v>
      </c>
      <c r="B20" s="133" t="str">
        <f>Položky!C245</f>
        <v>Konstrukce tesařské</v>
      </c>
      <c r="C20" s="69"/>
      <c r="D20" s="134"/>
      <c r="E20" s="228">
        <f>Položky!BA248</f>
        <v>0</v>
      </c>
      <c r="F20" s="229">
        <f>Položky!BB248</f>
        <v>0</v>
      </c>
      <c r="G20" s="229">
        <f>Položky!BC248</f>
        <v>0</v>
      </c>
      <c r="H20" s="229">
        <f>Položky!BD248</f>
        <v>0</v>
      </c>
      <c r="I20" s="230">
        <f>Položky!BE248</f>
        <v>0</v>
      </c>
    </row>
    <row r="21" spans="1:9" s="37" customFormat="1">
      <c r="A21" s="227" t="str">
        <f>Položky!B249</f>
        <v>766</v>
      </c>
      <c r="B21" s="133" t="str">
        <f>Položky!C249</f>
        <v>Konstrukce truhlářské</v>
      </c>
      <c r="C21" s="69"/>
      <c r="D21" s="134"/>
      <c r="E21" s="228">
        <f>Položky!BA283</f>
        <v>0</v>
      </c>
      <c r="F21" s="229">
        <f>Položky!BB283</f>
        <v>0</v>
      </c>
      <c r="G21" s="229">
        <f>Položky!BC283</f>
        <v>0</v>
      </c>
      <c r="H21" s="229">
        <f>Položky!BD283</f>
        <v>0</v>
      </c>
      <c r="I21" s="230">
        <f>Položky!BE283</f>
        <v>0</v>
      </c>
    </row>
    <row r="22" spans="1:9" s="37" customFormat="1">
      <c r="A22" s="227" t="str">
        <f>Položky!B284</f>
        <v>767</v>
      </c>
      <c r="B22" s="133" t="str">
        <f>Položky!C284</f>
        <v>Konstrukce zámečnické</v>
      </c>
      <c r="C22" s="69"/>
      <c r="D22" s="134"/>
      <c r="E22" s="228">
        <f>Položky!BA291</f>
        <v>0</v>
      </c>
      <c r="F22" s="229">
        <f>Položky!BB291</f>
        <v>0</v>
      </c>
      <c r="G22" s="229">
        <f>Položky!BC291</f>
        <v>0</v>
      </c>
      <c r="H22" s="229">
        <f>Položky!BD291</f>
        <v>0</v>
      </c>
      <c r="I22" s="230">
        <f>Položky!BE291</f>
        <v>0</v>
      </c>
    </row>
    <row r="23" spans="1:9" s="37" customFormat="1">
      <c r="A23" s="227" t="str">
        <f>Položky!B292</f>
        <v>771</v>
      </c>
      <c r="B23" s="133" t="str">
        <f>Položky!C292</f>
        <v>Podlahy z dlaždic a obklady</v>
      </c>
      <c r="C23" s="69"/>
      <c r="D23" s="134"/>
      <c r="E23" s="228">
        <f>Položky!BA329</f>
        <v>0</v>
      </c>
      <c r="F23" s="229">
        <f>Položky!BB329</f>
        <v>0</v>
      </c>
      <c r="G23" s="229">
        <f>Položky!BC329</f>
        <v>0</v>
      </c>
      <c r="H23" s="229">
        <f>Položky!BD329</f>
        <v>0</v>
      </c>
      <c r="I23" s="230">
        <f>Položky!BE329</f>
        <v>0</v>
      </c>
    </row>
    <row r="24" spans="1:9" s="37" customFormat="1">
      <c r="A24" s="227" t="str">
        <f>Položky!B330</f>
        <v>776</v>
      </c>
      <c r="B24" s="133" t="str">
        <f>Položky!C330</f>
        <v>Podlahy povlakové</v>
      </c>
      <c r="C24" s="69"/>
      <c r="D24" s="134"/>
      <c r="E24" s="228">
        <f>Položky!BA334</f>
        <v>0</v>
      </c>
      <c r="F24" s="229">
        <f>Položky!BB334</f>
        <v>0</v>
      </c>
      <c r="G24" s="229">
        <f>Položky!BC334</f>
        <v>0</v>
      </c>
      <c r="H24" s="229">
        <f>Položky!BD334</f>
        <v>0</v>
      </c>
      <c r="I24" s="230">
        <f>Položky!BE334</f>
        <v>0</v>
      </c>
    </row>
    <row r="25" spans="1:9" s="37" customFormat="1">
      <c r="A25" s="227" t="str">
        <f>Položky!B335</f>
        <v>781</v>
      </c>
      <c r="B25" s="133" t="str">
        <f>Položky!C335</f>
        <v>Obklady keramické</v>
      </c>
      <c r="C25" s="69"/>
      <c r="D25" s="134"/>
      <c r="E25" s="228">
        <f>Položky!BA363</f>
        <v>0</v>
      </c>
      <c r="F25" s="229">
        <f>Položky!BB363</f>
        <v>0</v>
      </c>
      <c r="G25" s="229">
        <f>Položky!BC363</f>
        <v>0</v>
      </c>
      <c r="H25" s="229">
        <f>Položky!BD363</f>
        <v>0</v>
      </c>
      <c r="I25" s="230">
        <f>Položky!BE363</f>
        <v>0</v>
      </c>
    </row>
    <row r="26" spans="1:9" s="37" customFormat="1">
      <c r="A26" s="227" t="str">
        <f>Položky!B364</f>
        <v>783</v>
      </c>
      <c r="B26" s="133" t="str">
        <f>Položky!C364</f>
        <v>Nátěry</v>
      </c>
      <c r="C26" s="69"/>
      <c r="D26" s="134"/>
      <c r="E26" s="228">
        <f>Položky!BA372</f>
        <v>0</v>
      </c>
      <c r="F26" s="229">
        <f>Položky!BB372</f>
        <v>0</v>
      </c>
      <c r="G26" s="229">
        <f>Položky!BC372</f>
        <v>0</v>
      </c>
      <c r="H26" s="229">
        <f>Položky!BD372</f>
        <v>0</v>
      </c>
      <c r="I26" s="230">
        <f>Položky!BE372</f>
        <v>0</v>
      </c>
    </row>
    <row r="27" spans="1:9" s="37" customFormat="1">
      <c r="A27" s="227" t="str">
        <f>Položky!B373</f>
        <v>784</v>
      </c>
      <c r="B27" s="133" t="str">
        <f>Položky!C373</f>
        <v>Malby</v>
      </c>
      <c r="C27" s="69"/>
      <c r="D27" s="134"/>
      <c r="E27" s="228">
        <f>Položky!BA385</f>
        <v>0</v>
      </c>
      <c r="F27" s="229">
        <f>Položky!BB385</f>
        <v>0</v>
      </c>
      <c r="G27" s="229">
        <f>Položky!BC385</f>
        <v>0</v>
      </c>
      <c r="H27" s="229">
        <f>Položky!BD385</f>
        <v>0</v>
      </c>
      <c r="I27" s="230">
        <f>Položky!BE385</f>
        <v>0</v>
      </c>
    </row>
    <row r="28" spans="1:9" s="37" customFormat="1">
      <c r="A28" s="227" t="str">
        <f>Položky!B386</f>
        <v>M21</v>
      </c>
      <c r="B28" s="133" t="str">
        <f>Položky!C386</f>
        <v>Elektromontáže</v>
      </c>
      <c r="C28" s="69"/>
      <c r="D28" s="134"/>
      <c r="E28" s="228">
        <f>Položky!BA388</f>
        <v>0</v>
      </c>
      <c r="F28" s="229">
        <f>Položky!BB388</f>
        <v>0</v>
      </c>
      <c r="G28" s="229">
        <f>Položky!BC388</f>
        <v>0</v>
      </c>
      <c r="H28" s="229">
        <f>Položky!BD388</f>
        <v>0</v>
      </c>
      <c r="I28" s="230">
        <f>Položky!BE388</f>
        <v>0</v>
      </c>
    </row>
    <row r="29" spans="1:9" s="37" customFormat="1">
      <c r="A29" s="227" t="str">
        <f>Položky!B389</f>
        <v>M57</v>
      </c>
      <c r="B29" s="133" t="str">
        <f>Položky!C389</f>
        <v>Zařízení kuchyně</v>
      </c>
      <c r="C29" s="69"/>
      <c r="D29" s="134"/>
      <c r="E29" s="228">
        <f>Položky!BA391</f>
        <v>0</v>
      </c>
      <c r="F29" s="229">
        <f>Položky!BB391</f>
        <v>0</v>
      </c>
      <c r="G29" s="229">
        <f>Položky!BC391</f>
        <v>0</v>
      </c>
      <c r="H29" s="229">
        <f>Položky!BD391</f>
        <v>0</v>
      </c>
      <c r="I29" s="230">
        <f>Položky!BE391</f>
        <v>0</v>
      </c>
    </row>
    <row r="30" spans="1:9" s="37" customFormat="1" ht="13.5" thickBot="1">
      <c r="A30" s="227" t="str">
        <f>Položky!B392</f>
        <v>D96</v>
      </c>
      <c r="B30" s="133" t="str">
        <f>Položky!C392</f>
        <v>Přesuny suti a vybouraných hmot</v>
      </c>
      <c r="C30" s="69"/>
      <c r="D30" s="134"/>
      <c r="E30" s="228">
        <f>Položky!BA400</f>
        <v>0</v>
      </c>
      <c r="F30" s="229">
        <f>Položky!BB400</f>
        <v>0</v>
      </c>
      <c r="G30" s="229">
        <f>Položky!BC400</f>
        <v>0</v>
      </c>
      <c r="H30" s="229">
        <f>Položky!BD400</f>
        <v>0</v>
      </c>
      <c r="I30" s="230">
        <f>Položky!BE400</f>
        <v>0</v>
      </c>
    </row>
    <row r="31" spans="1:9" s="141" customFormat="1" ht="13.5" thickBot="1">
      <c r="A31" s="135"/>
      <c r="B31" s="136" t="s">
        <v>57</v>
      </c>
      <c r="C31" s="136"/>
      <c r="D31" s="137"/>
      <c r="E31" s="138">
        <f>SUM(E7:E30)</f>
        <v>0</v>
      </c>
      <c r="F31" s="139">
        <f>SUM(F7:F30)</f>
        <v>0</v>
      </c>
      <c r="G31" s="139">
        <f>SUM(G7:G30)</f>
        <v>0</v>
      </c>
      <c r="H31" s="139">
        <f>SUM(H7:H30)</f>
        <v>0</v>
      </c>
      <c r="I31" s="140">
        <f>SUM(I7:I30)</f>
        <v>0</v>
      </c>
    </row>
    <row r="32" spans="1:9">
      <c r="A32" s="69"/>
      <c r="B32" s="69"/>
      <c r="C32" s="69"/>
      <c r="D32" s="69"/>
      <c r="E32" s="69"/>
      <c r="F32" s="69"/>
      <c r="G32" s="69"/>
      <c r="H32" s="69"/>
      <c r="I32" s="69"/>
    </row>
    <row r="33" spans="1:57" ht="19.5" customHeight="1">
      <c r="A33" s="125" t="s">
        <v>58</v>
      </c>
      <c r="B33" s="125"/>
      <c r="C33" s="125"/>
      <c r="D33" s="125"/>
      <c r="E33" s="125"/>
      <c r="F33" s="125"/>
      <c r="G33" s="142"/>
      <c r="H33" s="125"/>
      <c r="I33" s="125"/>
      <c r="BA33" s="43"/>
      <c r="BB33" s="43"/>
      <c r="BC33" s="43"/>
      <c r="BD33" s="43"/>
      <c r="BE33" s="43"/>
    </row>
    <row r="34" spans="1:57" ht="13.5" thickBot="1">
      <c r="A34" s="82"/>
      <c r="B34" s="82"/>
      <c r="C34" s="82"/>
      <c r="D34" s="82"/>
      <c r="E34" s="82"/>
      <c r="F34" s="82"/>
      <c r="G34" s="82"/>
      <c r="H34" s="82"/>
      <c r="I34" s="82"/>
    </row>
    <row r="35" spans="1:57">
      <c r="A35" s="76" t="s">
        <v>59</v>
      </c>
      <c r="B35" s="77"/>
      <c r="C35" s="77"/>
      <c r="D35" s="143"/>
      <c r="E35" s="144" t="s">
        <v>60</v>
      </c>
      <c r="F35" s="145" t="s">
        <v>61</v>
      </c>
      <c r="G35" s="146" t="s">
        <v>62</v>
      </c>
      <c r="H35" s="147"/>
      <c r="I35" s="148" t="s">
        <v>60</v>
      </c>
    </row>
    <row r="36" spans="1:57">
      <c r="A36" s="67" t="s">
        <v>556</v>
      </c>
      <c r="B36" s="58"/>
      <c r="C36" s="58"/>
      <c r="D36" s="149"/>
      <c r="E36" s="150"/>
      <c r="F36" s="151"/>
      <c r="G36" s="152">
        <f>CHOOSE(BA36+1,HSV+PSV,HSV+PSV+Mont,HSV+PSV+Dodavka+Mont,HSV,PSV,Mont,Dodavka,Mont+Dodavka,0)</f>
        <v>0</v>
      </c>
      <c r="H36" s="153"/>
      <c r="I36" s="154">
        <f>E36+F36*G36/100</f>
        <v>0</v>
      </c>
      <c r="BA36">
        <v>1</v>
      </c>
    </row>
    <row r="37" spans="1:57" ht="13.5" thickBot="1">
      <c r="A37" s="155"/>
      <c r="B37" s="156" t="s">
        <v>63</v>
      </c>
      <c r="C37" s="157"/>
      <c r="D37" s="158"/>
      <c r="E37" s="159"/>
      <c r="F37" s="160"/>
      <c r="G37" s="160"/>
      <c r="H37" s="161">
        <f>SUM(I36:I36)</f>
        <v>0</v>
      </c>
      <c r="I37" s="162"/>
    </row>
    <row r="39" spans="1:57">
      <c r="B39" s="141"/>
      <c r="F39" s="163"/>
      <c r="G39" s="164"/>
      <c r="H39" s="164"/>
      <c r="I39" s="165"/>
    </row>
    <row r="40" spans="1:57">
      <c r="F40" s="163"/>
      <c r="G40" s="164"/>
      <c r="H40" s="164"/>
      <c r="I40" s="165"/>
    </row>
    <row r="41" spans="1:57">
      <c r="F41" s="163"/>
      <c r="G41" s="164"/>
      <c r="H41" s="164"/>
      <c r="I41" s="165"/>
    </row>
    <row r="42" spans="1:57">
      <c r="F42" s="163"/>
      <c r="G42" s="164"/>
      <c r="H42" s="164"/>
      <c r="I42" s="165"/>
    </row>
    <row r="43" spans="1:57">
      <c r="F43" s="163"/>
      <c r="G43" s="164"/>
      <c r="H43" s="164"/>
      <c r="I43" s="165"/>
    </row>
    <row r="44" spans="1:57">
      <c r="F44" s="163"/>
      <c r="G44" s="164"/>
      <c r="H44" s="164"/>
      <c r="I44" s="165"/>
    </row>
    <row r="45" spans="1:57">
      <c r="F45" s="163"/>
      <c r="G45" s="164"/>
      <c r="H45" s="164"/>
      <c r="I45" s="165"/>
    </row>
    <row r="46" spans="1:57">
      <c r="F46" s="163"/>
      <c r="G46" s="164"/>
      <c r="H46" s="164"/>
      <c r="I46" s="165"/>
    </row>
    <row r="47" spans="1:57">
      <c r="F47" s="163"/>
      <c r="G47" s="164"/>
      <c r="H47" s="164"/>
      <c r="I47" s="165"/>
    </row>
    <row r="48" spans="1:57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  <row r="79" spans="6:9">
      <c r="F79" s="163"/>
      <c r="G79" s="164"/>
      <c r="H79" s="164"/>
      <c r="I79" s="165"/>
    </row>
    <row r="80" spans="6:9">
      <c r="F80" s="163"/>
      <c r="G80" s="164"/>
      <c r="H80" s="164"/>
      <c r="I80" s="165"/>
    </row>
    <row r="81" spans="6:9">
      <c r="F81" s="163"/>
      <c r="G81" s="164"/>
      <c r="H81" s="164"/>
      <c r="I81" s="165"/>
    </row>
    <row r="82" spans="6:9">
      <c r="F82" s="163"/>
      <c r="G82" s="164"/>
      <c r="H82" s="164"/>
      <c r="I82" s="165"/>
    </row>
    <row r="83" spans="6:9">
      <c r="F83" s="163"/>
      <c r="G83" s="164"/>
      <c r="H83" s="164"/>
      <c r="I83" s="165"/>
    </row>
    <row r="84" spans="6:9">
      <c r="F84" s="163"/>
      <c r="G84" s="164"/>
      <c r="H84" s="164"/>
      <c r="I84" s="165"/>
    </row>
    <row r="85" spans="6:9">
      <c r="F85" s="163"/>
      <c r="G85" s="164"/>
      <c r="H85" s="164"/>
      <c r="I85" s="165"/>
    </row>
    <row r="86" spans="6:9">
      <c r="F86" s="163"/>
      <c r="G86" s="164"/>
      <c r="H86" s="164"/>
      <c r="I86" s="165"/>
    </row>
    <row r="87" spans="6:9">
      <c r="F87" s="163"/>
      <c r="G87" s="164"/>
      <c r="H87" s="164"/>
      <c r="I87" s="165"/>
    </row>
    <row r="88" spans="6:9">
      <c r="F88" s="163"/>
      <c r="G88" s="164"/>
      <c r="H88" s="164"/>
      <c r="I88" s="165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473"/>
  <sheetViews>
    <sheetView showGridLines="0" showZeros="0" zoomScaleNormal="100" workbookViewId="0">
      <selection activeCell="A400" sqref="A400:IV402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1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N13/16 MŠ a ZŠ Náměstí 28.října 22 Brno</v>
      </c>
      <c r="D3" s="172"/>
      <c r="E3" s="173" t="s">
        <v>64</v>
      </c>
      <c r="F3" s="174" t="str">
        <f>Rekapitulace!H1</f>
        <v>N13/16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13/16 Stavební úpravy výdejny jídel</v>
      </c>
      <c r="D4" s="177"/>
      <c r="E4" s="178" t="str">
        <f>Rekapitulace!G2</f>
        <v>Stavební úpravy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83</v>
      </c>
      <c r="C7" s="190" t="s">
        <v>84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85</v>
      </c>
      <c r="C8" s="198" t="s">
        <v>86</v>
      </c>
      <c r="D8" s="199" t="s">
        <v>87</v>
      </c>
      <c r="E8" s="200">
        <v>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5.45E-2</v>
      </c>
    </row>
    <row r="9" spans="1:104">
      <c r="A9" s="203"/>
      <c r="B9" s="205"/>
      <c r="C9" s="206" t="s">
        <v>88</v>
      </c>
      <c r="D9" s="207"/>
      <c r="E9" s="208">
        <v>2</v>
      </c>
      <c r="F9" s="209"/>
      <c r="G9" s="210"/>
      <c r="M9" s="204" t="s">
        <v>88</v>
      </c>
      <c r="O9" s="195"/>
    </row>
    <row r="10" spans="1:104" ht="22.5">
      <c r="A10" s="196">
        <v>2</v>
      </c>
      <c r="B10" s="197" t="s">
        <v>89</v>
      </c>
      <c r="C10" s="198" t="s">
        <v>90</v>
      </c>
      <c r="D10" s="199" t="s">
        <v>91</v>
      </c>
      <c r="E10" s="200">
        <v>0.8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1.73916</v>
      </c>
    </row>
    <row r="11" spans="1:104">
      <c r="A11" s="203"/>
      <c r="B11" s="205"/>
      <c r="C11" s="206" t="s">
        <v>92</v>
      </c>
      <c r="D11" s="207"/>
      <c r="E11" s="208">
        <v>0.8</v>
      </c>
      <c r="F11" s="209"/>
      <c r="G11" s="210"/>
      <c r="M11" s="204" t="s">
        <v>92</v>
      </c>
      <c r="O11" s="195"/>
    </row>
    <row r="12" spans="1:104" ht="22.5">
      <c r="A12" s="196">
        <v>3</v>
      </c>
      <c r="B12" s="197" t="s">
        <v>93</v>
      </c>
      <c r="C12" s="198" t="s">
        <v>94</v>
      </c>
      <c r="D12" s="199" t="s">
        <v>95</v>
      </c>
      <c r="E12" s="200">
        <v>3.1059000000000001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0.21171000000000001</v>
      </c>
    </row>
    <row r="13" spans="1:104">
      <c r="A13" s="203"/>
      <c r="B13" s="205"/>
      <c r="C13" s="206" t="s">
        <v>96</v>
      </c>
      <c r="D13" s="207"/>
      <c r="E13" s="208">
        <v>3.1059000000000001</v>
      </c>
      <c r="F13" s="209"/>
      <c r="G13" s="210"/>
      <c r="M13" s="204" t="s">
        <v>96</v>
      </c>
      <c r="O13" s="195"/>
    </row>
    <row r="14" spans="1:104">
      <c r="A14" s="196">
        <v>4</v>
      </c>
      <c r="B14" s="197" t="s">
        <v>97</v>
      </c>
      <c r="C14" s="198" t="s">
        <v>98</v>
      </c>
      <c r="D14" s="199" t="s">
        <v>91</v>
      </c>
      <c r="E14" s="200">
        <v>7.8E-2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1.9332</v>
      </c>
    </row>
    <row r="15" spans="1:104">
      <c r="A15" s="203"/>
      <c r="B15" s="205"/>
      <c r="C15" s="206" t="s">
        <v>99</v>
      </c>
      <c r="D15" s="207"/>
      <c r="E15" s="208">
        <v>1.4E-2</v>
      </c>
      <c r="F15" s="209"/>
      <c r="G15" s="210"/>
      <c r="M15" s="204" t="s">
        <v>99</v>
      </c>
      <c r="O15" s="195"/>
    </row>
    <row r="16" spans="1:104">
      <c r="A16" s="203"/>
      <c r="B16" s="205"/>
      <c r="C16" s="206" t="s">
        <v>100</v>
      </c>
      <c r="D16" s="207"/>
      <c r="E16" s="208">
        <v>2.76E-2</v>
      </c>
      <c r="F16" s="209"/>
      <c r="G16" s="210"/>
      <c r="M16" s="204" t="s">
        <v>100</v>
      </c>
      <c r="O16" s="195"/>
    </row>
    <row r="17" spans="1:104">
      <c r="A17" s="203"/>
      <c r="B17" s="205"/>
      <c r="C17" s="206" t="s">
        <v>101</v>
      </c>
      <c r="D17" s="207"/>
      <c r="E17" s="208">
        <v>3.6400000000000002E-2</v>
      </c>
      <c r="F17" s="209"/>
      <c r="G17" s="210"/>
      <c r="M17" s="204" t="s">
        <v>101</v>
      </c>
      <c r="O17" s="195"/>
    </row>
    <row r="18" spans="1:104" ht="22.5">
      <c r="A18" s="196">
        <v>5</v>
      </c>
      <c r="B18" s="197" t="s">
        <v>102</v>
      </c>
      <c r="C18" s="198" t="s">
        <v>103</v>
      </c>
      <c r="D18" s="199" t="s">
        <v>104</v>
      </c>
      <c r="E18" s="200">
        <v>0.1946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1.0970899999999999</v>
      </c>
    </row>
    <row r="19" spans="1:104">
      <c r="A19" s="203"/>
      <c r="B19" s="205"/>
      <c r="C19" s="206" t="s">
        <v>105</v>
      </c>
      <c r="D19" s="207"/>
      <c r="E19" s="208">
        <v>0.1946</v>
      </c>
      <c r="F19" s="209"/>
      <c r="G19" s="210"/>
      <c r="M19" s="204" t="s">
        <v>105</v>
      </c>
      <c r="O19" s="195"/>
    </row>
    <row r="20" spans="1:104" ht="22.5">
      <c r="A20" s="196">
        <v>6</v>
      </c>
      <c r="B20" s="197" t="s">
        <v>106</v>
      </c>
      <c r="C20" s="198" t="s">
        <v>107</v>
      </c>
      <c r="D20" s="199" t="s">
        <v>104</v>
      </c>
      <c r="E20" s="200">
        <v>8.2000000000000003E-2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0</v>
      </c>
      <c r="AC20" s="167">
        <v>0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0</v>
      </c>
      <c r="CZ20" s="167">
        <v>1.0900000000000001</v>
      </c>
    </row>
    <row r="21" spans="1:104">
      <c r="A21" s="203"/>
      <c r="B21" s="205"/>
      <c r="C21" s="206" t="s">
        <v>108</v>
      </c>
      <c r="D21" s="207"/>
      <c r="E21" s="208">
        <v>2.52E-2</v>
      </c>
      <c r="F21" s="209"/>
      <c r="G21" s="210"/>
      <c r="M21" s="204" t="s">
        <v>108</v>
      </c>
      <c r="O21" s="195"/>
    </row>
    <row r="22" spans="1:104">
      <c r="A22" s="203"/>
      <c r="B22" s="205"/>
      <c r="C22" s="206" t="s">
        <v>109</v>
      </c>
      <c r="D22" s="207"/>
      <c r="E22" s="208">
        <v>2.1600000000000001E-2</v>
      </c>
      <c r="F22" s="209"/>
      <c r="G22" s="210"/>
      <c r="M22" s="204" t="s">
        <v>109</v>
      </c>
      <c r="O22" s="195"/>
    </row>
    <row r="23" spans="1:104">
      <c r="A23" s="203"/>
      <c r="B23" s="205"/>
      <c r="C23" s="206" t="s">
        <v>110</v>
      </c>
      <c r="D23" s="207"/>
      <c r="E23" s="208">
        <v>3.5099999999999999E-2</v>
      </c>
      <c r="F23" s="209"/>
      <c r="G23" s="210"/>
      <c r="M23" s="204" t="s">
        <v>110</v>
      </c>
      <c r="O23" s="195"/>
    </row>
    <row r="24" spans="1:104">
      <c r="A24" s="196">
        <v>7</v>
      </c>
      <c r="B24" s="197" t="s">
        <v>111</v>
      </c>
      <c r="C24" s="198" t="s">
        <v>112</v>
      </c>
      <c r="D24" s="199" t="s">
        <v>87</v>
      </c>
      <c r="E24" s="200">
        <v>1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5.2740000000000002E-2</v>
      </c>
    </row>
    <row r="25" spans="1:104">
      <c r="A25" s="203"/>
      <c r="B25" s="205"/>
      <c r="C25" s="206" t="s">
        <v>113</v>
      </c>
      <c r="D25" s="207"/>
      <c r="E25" s="208">
        <v>1</v>
      </c>
      <c r="F25" s="209"/>
      <c r="G25" s="210"/>
      <c r="M25" s="204" t="s">
        <v>113</v>
      </c>
      <c r="O25" s="195"/>
    </row>
    <row r="26" spans="1:104" ht="22.5">
      <c r="A26" s="196">
        <v>8</v>
      </c>
      <c r="B26" s="197" t="s">
        <v>114</v>
      </c>
      <c r="C26" s="198" t="s">
        <v>115</v>
      </c>
      <c r="D26" s="199" t="s">
        <v>95</v>
      </c>
      <c r="E26" s="200">
        <v>8.6829999999999998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2.7539999999999999E-2</v>
      </c>
    </row>
    <row r="27" spans="1:104">
      <c r="A27" s="203"/>
      <c r="B27" s="205"/>
      <c r="C27" s="206" t="s">
        <v>116</v>
      </c>
      <c r="D27" s="207"/>
      <c r="E27" s="208">
        <v>5.0720000000000001</v>
      </c>
      <c r="F27" s="209"/>
      <c r="G27" s="210"/>
      <c r="M27" s="204" t="s">
        <v>116</v>
      </c>
      <c r="O27" s="195"/>
    </row>
    <row r="28" spans="1:104">
      <c r="A28" s="203"/>
      <c r="B28" s="205"/>
      <c r="C28" s="206" t="s">
        <v>117</v>
      </c>
      <c r="D28" s="207"/>
      <c r="E28" s="208">
        <v>3.6110000000000002</v>
      </c>
      <c r="F28" s="209"/>
      <c r="G28" s="210"/>
      <c r="M28" s="204" t="s">
        <v>117</v>
      </c>
      <c r="O28" s="195"/>
    </row>
    <row r="29" spans="1:104" ht="22.5">
      <c r="A29" s="196">
        <v>9</v>
      </c>
      <c r="B29" s="197" t="s">
        <v>118</v>
      </c>
      <c r="C29" s="198" t="s">
        <v>119</v>
      </c>
      <c r="D29" s="199" t="s">
        <v>95</v>
      </c>
      <c r="E29" s="200">
        <v>42.73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1.8599999999999998E-2</v>
      </c>
    </row>
    <row r="30" spans="1:104">
      <c r="A30" s="203"/>
      <c r="B30" s="205"/>
      <c r="C30" s="206" t="s">
        <v>120</v>
      </c>
      <c r="D30" s="207"/>
      <c r="E30" s="208">
        <v>42.73</v>
      </c>
      <c r="F30" s="209"/>
      <c r="G30" s="210"/>
      <c r="M30" s="204" t="s">
        <v>120</v>
      </c>
      <c r="O30" s="195"/>
    </row>
    <row r="31" spans="1:104">
      <c r="A31" s="196">
        <v>10</v>
      </c>
      <c r="B31" s="197" t="s">
        <v>121</v>
      </c>
      <c r="C31" s="198" t="s">
        <v>122</v>
      </c>
      <c r="D31" s="199" t="s">
        <v>95</v>
      </c>
      <c r="E31" s="200">
        <v>0.78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0.18323999999999999</v>
      </c>
    </row>
    <row r="32" spans="1:104">
      <c r="A32" s="203"/>
      <c r="B32" s="205"/>
      <c r="C32" s="206" t="s">
        <v>123</v>
      </c>
      <c r="D32" s="207"/>
      <c r="E32" s="208">
        <v>0.78</v>
      </c>
      <c r="F32" s="209"/>
      <c r="G32" s="210"/>
      <c r="M32" s="204" t="s">
        <v>123</v>
      </c>
      <c r="O32" s="195"/>
    </row>
    <row r="33" spans="1:104">
      <c r="A33" s="196">
        <v>11</v>
      </c>
      <c r="B33" s="197" t="s">
        <v>124</v>
      </c>
      <c r="C33" s="198" t="s">
        <v>125</v>
      </c>
      <c r="D33" s="199" t="s">
        <v>95</v>
      </c>
      <c r="E33" s="200">
        <v>2.4830000000000001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8.4600000000000005E-3</v>
      </c>
    </row>
    <row r="34" spans="1:104">
      <c r="A34" s="203"/>
      <c r="B34" s="205"/>
      <c r="C34" s="206" t="s">
        <v>126</v>
      </c>
      <c r="D34" s="207"/>
      <c r="E34" s="208">
        <v>0.72799999999999998</v>
      </c>
      <c r="F34" s="209"/>
      <c r="G34" s="210"/>
      <c r="M34" s="204" t="s">
        <v>126</v>
      </c>
      <c r="O34" s="195"/>
    </row>
    <row r="35" spans="1:104">
      <c r="A35" s="203"/>
      <c r="B35" s="205"/>
      <c r="C35" s="206" t="s">
        <v>127</v>
      </c>
      <c r="D35" s="207"/>
      <c r="E35" s="208">
        <v>0.78</v>
      </c>
      <c r="F35" s="209"/>
      <c r="G35" s="210"/>
      <c r="M35" s="204" t="s">
        <v>127</v>
      </c>
      <c r="O35" s="195"/>
    </row>
    <row r="36" spans="1:104">
      <c r="A36" s="203"/>
      <c r="B36" s="205"/>
      <c r="C36" s="206" t="s">
        <v>128</v>
      </c>
      <c r="D36" s="207"/>
      <c r="E36" s="208">
        <v>0.97499999999999998</v>
      </c>
      <c r="F36" s="209"/>
      <c r="G36" s="210"/>
      <c r="M36" s="204" t="s">
        <v>128</v>
      </c>
      <c r="O36" s="195"/>
    </row>
    <row r="37" spans="1:104">
      <c r="A37" s="211"/>
      <c r="B37" s="212" t="s">
        <v>74</v>
      </c>
      <c r="C37" s="213" t="str">
        <f>CONCATENATE(B7," ",C7)</f>
        <v>3 Svislé a kompletní konstrukce</v>
      </c>
      <c r="D37" s="214"/>
      <c r="E37" s="215"/>
      <c r="F37" s="216"/>
      <c r="G37" s="217">
        <f>SUM(G7:G36)</f>
        <v>0</v>
      </c>
      <c r="O37" s="195">
        <v>4</v>
      </c>
      <c r="BA37" s="218">
        <f>SUM(BA7:BA36)</f>
        <v>0</v>
      </c>
      <c r="BB37" s="218">
        <f>SUM(BB7:BB36)</f>
        <v>0</v>
      </c>
      <c r="BC37" s="218">
        <f>SUM(BC7:BC36)</f>
        <v>0</v>
      </c>
      <c r="BD37" s="218">
        <f>SUM(BD7:BD36)</f>
        <v>0</v>
      </c>
      <c r="BE37" s="218">
        <f>SUM(BE7:BE36)</f>
        <v>0</v>
      </c>
    </row>
    <row r="38" spans="1:104">
      <c r="A38" s="188" t="s">
        <v>72</v>
      </c>
      <c r="B38" s="189" t="s">
        <v>129</v>
      </c>
      <c r="C38" s="190" t="s">
        <v>130</v>
      </c>
      <c r="D38" s="191"/>
      <c r="E38" s="192"/>
      <c r="F38" s="192"/>
      <c r="G38" s="193"/>
      <c r="H38" s="194"/>
      <c r="I38" s="194"/>
      <c r="O38" s="195">
        <v>1</v>
      </c>
    </row>
    <row r="39" spans="1:104">
      <c r="A39" s="196">
        <v>12</v>
      </c>
      <c r="B39" s="197" t="s">
        <v>131</v>
      </c>
      <c r="C39" s="198" t="s">
        <v>132</v>
      </c>
      <c r="D39" s="199" t="s">
        <v>91</v>
      </c>
      <c r="E39" s="200">
        <v>0.1202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1</v>
      </c>
      <c r="CZ39" s="167">
        <v>2.5251100000000002</v>
      </c>
    </row>
    <row r="40" spans="1:104">
      <c r="A40" s="203"/>
      <c r="B40" s="205"/>
      <c r="C40" s="206" t="s">
        <v>133</v>
      </c>
      <c r="D40" s="207"/>
      <c r="E40" s="208">
        <v>0.1202</v>
      </c>
      <c r="F40" s="209"/>
      <c r="G40" s="210"/>
      <c r="M40" s="204" t="s">
        <v>133</v>
      </c>
      <c r="O40" s="195"/>
    </row>
    <row r="41" spans="1:104">
      <c r="A41" s="196">
        <v>13</v>
      </c>
      <c r="B41" s="197" t="s">
        <v>134</v>
      </c>
      <c r="C41" s="198" t="s">
        <v>135</v>
      </c>
      <c r="D41" s="199" t="s">
        <v>95</v>
      </c>
      <c r="E41" s="200">
        <v>1.202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1</v>
      </c>
      <c r="CZ41" s="167">
        <v>7.8200000000000006E-3</v>
      </c>
    </row>
    <row r="42" spans="1:104">
      <c r="A42" s="203"/>
      <c r="B42" s="205"/>
      <c r="C42" s="206" t="s">
        <v>136</v>
      </c>
      <c r="D42" s="207"/>
      <c r="E42" s="208">
        <v>1.202</v>
      </c>
      <c r="F42" s="209"/>
      <c r="G42" s="210"/>
      <c r="M42" s="204" t="s">
        <v>136</v>
      </c>
      <c r="O42" s="195"/>
    </row>
    <row r="43" spans="1:104">
      <c r="A43" s="196">
        <v>14</v>
      </c>
      <c r="B43" s="197" t="s">
        <v>137</v>
      </c>
      <c r="C43" s="198" t="s">
        <v>138</v>
      </c>
      <c r="D43" s="199" t="s">
        <v>95</v>
      </c>
      <c r="E43" s="200">
        <v>1.202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1</v>
      </c>
      <c r="AC43" s="167">
        <v>1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1</v>
      </c>
      <c r="CZ43" s="167">
        <v>0</v>
      </c>
    </row>
    <row r="44" spans="1:104">
      <c r="A44" s="196">
        <v>15</v>
      </c>
      <c r="B44" s="197" t="s">
        <v>139</v>
      </c>
      <c r="C44" s="198" t="s">
        <v>140</v>
      </c>
      <c r="D44" s="199" t="s">
        <v>104</v>
      </c>
      <c r="E44" s="200">
        <v>0.01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1</v>
      </c>
      <c r="AC44" s="167">
        <v>1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1</v>
      </c>
      <c r="CZ44" s="167">
        <v>1.0166500000000001</v>
      </c>
    </row>
    <row r="45" spans="1:104">
      <c r="A45" s="211"/>
      <c r="B45" s="212" t="s">
        <v>74</v>
      </c>
      <c r="C45" s="213" t="str">
        <f>CONCATENATE(B38," ",C38)</f>
        <v>4 Vodorovné konstrukce</v>
      </c>
      <c r="D45" s="214"/>
      <c r="E45" s="215"/>
      <c r="F45" s="216"/>
      <c r="G45" s="217">
        <f>SUM(G38:G44)</f>
        <v>0</v>
      </c>
      <c r="O45" s="195">
        <v>4</v>
      </c>
      <c r="BA45" s="218">
        <f>SUM(BA38:BA44)</f>
        <v>0</v>
      </c>
      <c r="BB45" s="218">
        <f>SUM(BB38:BB44)</f>
        <v>0</v>
      </c>
      <c r="BC45" s="218">
        <f>SUM(BC38:BC44)</f>
        <v>0</v>
      </c>
      <c r="BD45" s="218">
        <f>SUM(BD38:BD44)</f>
        <v>0</v>
      </c>
      <c r="BE45" s="218">
        <f>SUM(BE38:BE44)</f>
        <v>0</v>
      </c>
    </row>
    <row r="46" spans="1:104">
      <c r="A46" s="188" t="s">
        <v>72</v>
      </c>
      <c r="B46" s="189" t="s">
        <v>141</v>
      </c>
      <c r="C46" s="190" t="s">
        <v>142</v>
      </c>
      <c r="D46" s="191"/>
      <c r="E46" s="192"/>
      <c r="F46" s="192"/>
      <c r="G46" s="193"/>
      <c r="H46" s="194"/>
      <c r="I46" s="194"/>
      <c r="O46" s="195">
        <v>1</v>
      </c>
    </row>
    <row r="47" spans="1:104" ht="22.5">
      <c r="A47" s="196">
        <v>16</v>
      </c>
      <c r="B47" s="197" t="s">
        <v>143</v>
      </c>
      <c r="C47" s="198" t="s">
        <v>144</v>
      </c>
      <c r="D47" s="199" t="s">
        <v>95</v>
      </c>
      <c r="E47" s="200">
        <v>78.849999999999994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1</v>
      </c>
      <c r="AC47" s="167">
        <v>1</v>
      </c>
      <c r="AZ47" s="167">
        <v>1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1</v>
      </c>
      <c r="CZ47" s="167">
        <v>1.7000000000000001E-2</v>
      </c>
    </row>
    <row r="48" spans="1:104">
      <c r="A48" s="203"/>
      <c r="B48" s="205"/>
      <c r="C48" s="206" t="s">
        <v>145</v>
      </c>
      <c r="D48" s="207"/>
      <c r="E48" s="208">
        <v>78.849999999999994</v>
      </c>
      <c r="F48" s="209"/>
      <c r="G48" s="210"/>
      <c r="M48" s="204" t="s">
        <v>145</v>
      </c>
      <c r="O48" s="195"/>
    </row>
    <row r="49" spans="1:104" ht="22.5">
      <c r="A49" s="196">
        <v>17</v>
      </c>
      <c r="B49" s="197" t="s">
        <v>146</v>
      </c>
      <c r="C49" s="198" t="s">
        <v>147</v>
      </c>
      <c r="D49" s="199" t="s">
        <v>95</v>
      </c>
      <c r="E49" s="200">
        <v>58.767099999999999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0</v>
      </c>
      <c r="AC49" s="167">
        <v>0</v>
      </c>
      <c r="AZ49" s="167">
        <v>1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0</v>
      </c>
      <c r="CZ49" s="167">
        <v>4.7660000000000001E-2</v>
      </c>
    </row>
    <row r="50" spans="1:104">
      <c r="A50" s="203"/>
      <c r="B50" s="205"/>
      <c r="C50" s="206" t="s">
        <v>148</v>
      </c>
      <c r="D50" s="207"/>
      <c r="E50" s="208">
        <v>15.051600000000001</v>
      </c>
      <c r="F50" s="209"/>
      <c r="G50" s="210"/>
      <c r="M50" s="204" t="s">
        <v>148</v>
      </c>
      <c r="O50" s="195"/>
    </row>
    <row r="51" spans="1:104">
      <c r="A51" s="203"/>
      <c r="B51" s="205"/>
      <c r="C51" s="206" t="s">
        <v>149</v>
      </c>
      <c r="D51" s="207"/>
      <c r="E51" s="208">
        <v>-0.69499999999999995</v>
      </c>
      <c r="F51" s="209"/>
      <c r="G51" s="210"/>
      <c r="M51" s="204" t="s">
        <v>149</v>
      </c>
      <c r="O51" s="195"/>
    </row>
    <row r="52" spans="1:104">
      <c r="A52" s="203"/>
      <c r="B52" s="205"/>
      <c r="C52" s="206" t="s">
        <v>150</v>
      </c>
      <c r="D52" s="207"/>
      <c r="E52" s="208">
        <v>-0.625</v>
      </c>
      <c r="F52" s="209"/>
      <c r="G52" s="210"/>
      <c r="M52" s="204" t="s">
        <v>150</v>
      </c>
      <c r="O52" s="195"/>
    </row>
    <row r="53" spans="1:104">
      <c r="A53" s="203"/>
      <c r="B53" s="205"/>
      <c r="C53" s="206" t="s">
        <v>151</v>
      </c>
      <c r="D53" s="207"/>
      <c r="E53" s="208">
        <v>1.6252</v>
      </c>
      <c r="F53" s="209"/>
      <c r="G53" s="210"/>
      <c r="M53" s="204" t="s">
        <v>151</v>
      </c>
      <c r="O53" s="195"/>
    </row>
    <row r="54" spans="1:104">
      <c r="A54" s="203"/>
      <c r="B54" s="205"/>
      <c r="C54" s="206" t="s">
        <v>152</v>
      </c>
      <c r="D54" s="207"/>
      <c r="E54" s="208">
        <v>9.09</v>
      </c>
      <c r="F54" s="209"/>
      <c r="G54" s="210"/>
      <c r="M54" s="204" t="s">
        <v>152</v>
      </c>
      <c r="O54" s="195"/>
    </row>
    <row r="55" spans="1:104">
      <c r="A55" s="203"/>
      <c r="B55" s="205"/>
      <c r="C55" s="206" t="s">
        <v>153</v>
      </c>
      <c r="D55" s="207"/>
      <c r="E55" s="208">
        <v>-1.2</v>
      </c>
      <c r="F55" s="209"/>
      <c r="G55" s="210"/>
      <c r="M55" s="204" t="s">
        <v>153</v>
      </c>
      <c r="O55" s="195"/>
    </row>
    <row r="56" spans="1:104">
      <c r="A56" s="203"/>
      <c r="B56" s="205"/>
      <c r="C56" s="206" t="s">
        <v>154</v>
      </c>
      <c r="D56" s="207"/>
      <c r="E56" s="208">
        <v>-3.75</v>
      </c>
      <c r="F56" s="209"/>
      <c r="G56" s="210"/>
      <c r="M56" s="204" t="s">
        <v>154</v>
      </c>
      <c r="O56" s="195"/>
    </row>
    <row r="57" spans="1:104">
      <c r="A57" s="203"/>
      <c r="B57" s="205"/>
      <c r="C57" s="206" t="s">
        <v>155</v>
      </c>
      <c r="D57" s="207"/>
      <c r="E57" s="208">
        <v>-0.9</v>
      </c>
      <c r="F57" s="209"/>
      <c r="G57" s="210"/>
      <c r="M57" s="204" t="s">
        <v>155</v>
      </c>
      <c r="O57" s="195"/>
    </row>
    <row r="58" spans="1:104">
      <c r="A58" s="203"/>
      <c r="B58" s="205"/>
      <c r="C58" s="206" t="s">
        <v>156</v>
      </c>
      <c r="D58" s="207"/>
      <c r="E58" s="208">
        <v>0.24</v>
      </c>
      <c r="F58" s="209"/>
      <c r="G58" s="210"/>
      <c r="M58" s="204" t="s">
        <v>156</v>
      </c>
      <c r="O58" s="195"/>
    </row>
    <row r="59" spans="1:104">
      <c r="A59" s="203"/>
      <c r="B59" s="205"/>
      <c r="C59" s="206" t="s">
        <v>157</v>
      </c>
      <c r="D59" s="207"/>
      <c r="E59" s="208">
        <v>1.095</v>
      </c>
      <c r="F59" s="209"/>
      <c r="G59" s="210"/>
      <c r="M59" s="204" t="s">
        <v>157</v>
      </c>
      <c r="O59" s="195"/>
    </row>
    <row r="60" spans="1:104">
      <c r="A60" s="203"/>
      <c r="B60" s="205"/>
      <c r="C60" s="206" t="s">
        <v>158</v>
      </c>
      <c r="D60" s="207"/>
      <c r="E60" s="208">
        <v>0.72750000000000004</v>
      </c>
      <c r="F60" s="209"/>
      <c r="G60" s="210"/>
      <c r="M60" s="204" t="s">
        <v>158</v>
      </c>
      <c r="O60" s="195"/>
    </row>
    <row r="61" spans="1:104">
      <c r="A61" s="203"/>
      <c r="B61" s="205"/>
      <c r="C61" s="206" t="s">
        <v>159</v>
      </c>
      <c r="D61" s="207"/>
      <c r="E61" s="208">
        <v>14.0227</v>
      </c>
      <c r="F61" s="209"/>
      <c r="G61" s="210"/>
      <c r="M61" s="204" t="s">
        <v>159</v>
      </c>
      <c r="O61" s="195"/>
    </row>
    <row r="62" spans="1:104">
      <c r="A62" s="203"/>
      <c r="B62" s="205"/>
      <c r="C62" s="206" t="s">
        <v>160</v>
      </c>
      <c r="D62" s="207"/>
      <c r="E62" s="208">
        <v>6.8197000000000001</v>
      </c>
      <c r="F62" s="209"/>
      <c r="G62" s="210"/>
      <c r="M62" s="204" t="s">
        <v>160</v>
      </c>
      <c r="O62" s="195"/>
    </row>
    <row r="63" spans="1:104">
      <c r="A63" s="203"/>
      <c r="B63" s="205"/>
      <c r="C63" s="206" t="s">
        <v>161</v>
      </c>
      <c r="D63" s="207"/>
      <c r="E63" s="208">
        <v>-4.9000000000000002E-2</v>
      </c>
      <c r="F63" s="209"/>
      <c r="G63" s="210"/>
      <c r="M63" s="204" t="s">
        <v>161</v>
      </c>
      <c r="O63" s="195"/>
    </row>
    <row r="64" spans="1:104">
      <c r="A64" s="203"/>
      <c r="B64" s="205"/>
      <c r="C64" s="206" t="s">
        <v>162</v>
      </c>
      <c r="D64" s="207"/>
      <c r="E64" s="208">
        <v>-0.84750000000000003</v>
      </c>
      <c r="F64" s="209"/>
      <c r="G64" s="210"/>
      <c r="M64" s="204" t="s">
        <v>162</v>
      </c>
      <c r="O64" s="195"/>
    </row>
    <row r="65" spans="1:104">
      <c r="A65" s="203"/>
      <c r="B65" s="205"/>
      <c r="C65" s="206" t="s">
        <v>163</v>
      </c>
      <c r="D65" s="207"/>
      <c r="E65" s="208">
        <v>0.73440000000000005</v>
      </c>
      <c r="F65" s="209"/>
      <c r="G65" s="210"/>
      <c r="M65" s="204" t="s">
        <v>163</v>
      </c>
      <c r="O65" s="195"/>
    </row>
    <row r="66" spans="1:104">
      <c r="A66" s="203"/>
      <c r="B66" s="205"/>
      <c r="C66" s="206" t="s">
        <v>164</v>
      </c>
      <c r="D66" s="207"/>
      <c r="E66" s="208">
        <v>0.39450000000000002</v>
      </c>
      <c r="F66" s="209"/>
      <c r="G66" s="210"/>
      <c r="M66" s="204" t="s">
        <v>164</v>
      </c>
      <c r="O66" s="195"/>
    </row>
    <row r="67" spans="1:104">
      <c r="A67" s="203"/>
      <c r="B67" s="205"/>
      <c r="C67" s="206" t="s">
        <v>165</v>
      </c>
      <c r="D67" s="207"/>
      <c r="E67" s="208">
        <v>11.1815</v>
      </c>
      <c r="F67" s="209"/>
      <c r="G67" s="210"/>
      <c r="M67" s="204" t="s">
        <v>165</v>
      </c>
      <c r="O67" s="195"/>
    </row>
    <row r="68" spans="1:104">
      <c r="A68" s="203"/>
      <c r="B68" s="205"/>
      <c r="C68" s="206" t="s">
        <v>166</v>
      </c>
      <c r="D68" s="207"/>
      <c r="E68" s="208">
        <v>-1.6988000000000001</v>
      </c>
      <c r="F68" s="209"/>
      <c r="G68" s="210"/>
      <c r="M68" s="204" t="s">
        <v>166</v>
      </c>
      <c r="O68" s="195"/>
    </row>
    <row r="69" spans="1:104">
      <c r="A69" s="203"/>
      <c r="B69" s="205"/>
      <c r="C69" s="206" t="s">
        <v>167</v>
      </c>
      <c r="D69" s="207"/>
      <c r="E69" s="208">
        <v>1.393</v>
      </c>
      <c r="F69" s="209"/>
      <c r="G69" s="210"/>
      <c r="M69" s="204" t="s">
        <v>167</v>
      </c>
      <c r="O69" s="195"/>
    </row>
    <row r="70" spans="1:104">
      <c r="A70" s="203"/>
      <c r="B70" s="205"/>
      <c r="C70" s="206" t="s">
        <v>168</v>
      </c>
      <c r="D70" s="207"/>
      <c r="E70" s="208">
        <v>1.974</v>
      </c>
      <c r="F70" s="209"/>
      <c r="G70" s="210"/>
      <c r="M70" s="204" t="s">
        <v>168</v>
      </c>
      <c r="O70" s="195"/>
    </row>
    <row r="71" spans="1:104">
      <c r="A71" s="203"/>
      <c r="B71" s="205"/>
      <c r="C71" s="206" t="s">
        <v>169</v>
      </c>
      <c r="D71" s="207"/>
      <c r="E71" s="208">
        <v>4.1832000000000003</v>
      </c>
      <c r="F71" s="209"/>
      <c r="G71" s="210"/>
      <c r="M71" s="204" t="s">
        <v>169</v>
      </c>
      <c r="O71" s="195"/>
    </row>
    <row r="72" spans="1:104">
      <c r="A72" s="196">
        <v>18</v>
      </c>
      <c r="B72" s="197" t="s">
        <v>170</v>
      </c>
      <c r="C72" s="198" t="s">
        <v>171</v>
      </c>
      <c r="D72" s="199" t="s">
        <v>95</v>
      </c>
      <c r="E72" s="200">
        <v>5.4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1</v>
      </c>
      <c r="AC72" s="167">
        <v>1</v>
      </c>
      <c r="AZ72" s="167">
        <v>1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1</v>
      </c>
      <c r="CZ72" s="167">
        <v>5.4969999999999998E-2</v>
      </c>
    </row>
    <row r="73" spans="1:104">
      <c r="A73" s="203"/>
      <c r="B73" s="205"/>
      <c r="C73" s="206" t="s">
        <v>172</v>
      </c>
      <c r="D73" s="207"/>
      <c r="E73" s="208">
        <v>5.4</v>
      </c>
      <c r="F73" s="209"/>
      <c r="G73" s="210"/>
      <c r="M73" s="204" t="s">
        <v>172</v>
      </c>
      <c r="O73" s="195"/>
    </row>
    <row r="74" spans="1:104">
      <c r="A74" s="196">
        <v>19</v>
      </c>
      <c r="B74" s="197" t="s">
        <v>173</v>
      </c>
      <c r="C74" s="198" t="s">
        <v>174</v>
      </c>
      <c r="D74" s="199" t="s">
        <v>95</v>
      </c>
      <c r="E74" s="200">
        <v>1.6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1</v>
      </c>
      <c r="AC74" s="167">
        <v>1</v>
      </c>
      <c r="AZ74" s="167">
        <v>1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1</v>
      </c>
      <c r="CZ74" s="167">
        <v>5.2749999999999998E-2</v>
      </c>
    </row>
    <row r="75" spans="1:104">
      <c r="A75" s="203"/>
      <c r="B75" s="205"/>
      <c r="C75" s="206" t="s">
        <v>175</v>
      </c>
      <c r="D75" s="207"/>
      <c r="E75" s="208">
        <v>1.6</v>
      </c>
      <c r="F75" s="209"/>
      <c r="G75" s="210"/>
      <c r="M75" s="204" t="s">
        <v>175</v>
      </c>
      <c r="O75" s="195"/>
    </row>
    <row r="76" spans="1:104">
      <c r="A76" s="196">
        <v>20</v>
      </c>
      <c r="B76" s="197" t="s">
        <v>176</v>
      </c>
      <c r="C76" s="198" t="s">
        <v>177</v>
      </c>
      <c r="D76" s="199" t="s">
        <v>95</v>
      </c>
      <c r="E76" s="200">
        <v>3.8325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1</v>
      </c>
      <c r="AC76" s="167">
        <v>1</v>
      </c>
      <c r="AZ76" s="167">
        <v>1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1</v>
      </c>
      <c r="CZ76" s="167">
        <v>5.3690000000000002E-2</v>
      </c>
    </row>
    <row r="77" spans="1:104">
      <c r="A77" s="203"/>
      <c r="B77" s="205"/>
      <c r="C77" s="206" t="s">
        <v>178</v>
      </c>
      <c r="D77" s="207"/>
      <c r="E77" s="208">
        <v>2.0699999999999998</v>
      </c>
      <c r="F77" s="209"/>
      <c r="G77" s="210"/>
      <c r="M77" s="204" t="s">
        <v>178</v>
      </c>
      <c r="O77" s="195"/>
    </row>
    <row r="78" spans="1:104">
      <c r="A78" s="203"/>
      <c r="B78" s="205"/>
      <c r="C78" s="206" t="s">
        <v>179</v>
      </c>
      <c r="D78" s="207"/>
      <c r="E78" s="208">
        <v>1.0125</v>
      </c>
      <c r="F78" s="209"/>
      <c r="G78" s="210"/>
      <c r="M78" s="204" t="s">
        <v>179</v>
      </c>
      <c r="O78" s="195"/>
    </row>
    <row r="79" spans="1:104">
      <c r="A79" s="203"/>
      <c r="B79" s="205"/>
      <c r="C79" s="206" t="s">
        <v>180</v>
      </c>
      <c r="D79" s="207"/>
      <c r="E79" s="208">
        <v>0.75</v>
      </c>
      <c r="F79" s="209"/>
      <c r="G79" s="210"/>
      <c r="M79" s="204" t="s">
        <v>180</v>
      </c>
      <c r="O79" s="195"/>
    </row>
    <row r="80" spans="1:104">
      <c r="A80" s="211"/>
      <c r="B80" s="212" t="s">
        <v>74</v>
      </c>
      <c r="C80" s="213" t="str">
        <f>CONCATENATE(B46," ",C46)</f>
        <v>61 Upravy povrchů vnitřní</v>
      </c>
      <c r="D80" s="214"/>
      <c r="E80" s="215"/>
      <c r="F80" s="216"/>
      <c r="G80" s="217">
        <f>SUM(G46:G79)</f>
        <v>0</v>
      </c>
      <c r="O80" s="195">
        <v>4</v>
      </c>
      <c r="BA80" s="218">
        <f>SUM(BA46:BA79)</f>
        <v>0</v>
      </c>
      <c r="BB80" s="218">
        <f>SUM(BB46:BB79)</f>
        <v>0</v>
      </c>
      <c r="BC80" s="218">
        <f>SUM(BC46:BC79)</f>
        <v>0</v>
      </c>
      <c r="BD80" s="218">
        <f>SUM(BD46:BD79)</f>
        <v>0</v>
      </c>
      <c r="BE80" s="218">
        <f>SUM(BE46:BE79)</f>
        <v>0</v>
      </c>
    </row>
    <row r="81" spans="1:104">
      <c r="A81" s="188" t="s">
        <v>72</v>
      </c>
      <c r="B81" s="189" t="s">
        <v>181</v>
      </c>
      <c r="C81" s="190" t="s">
        <v>182</v>
      </c>
      <c r="D81" s="191"/>
      <c r="E81" s="192"/>
      <c r="F81" s="192"/>
      <c r="G81" s="193"/>
      <c r="H81" s="194"/>
      <c r="I81" s="194"/>
      <c r="O81" s="195">
        <v>1</v>
      </c>
    </row>
    <row r="82" spans="1:104" ht="22.5">
      <c r="A82" s="196">
        <v>21</v>
      </c>
      <c r="B82" s="197" t="s">
        <v>183</v>
      </c>
      <c r="C82" s="198" t="s">
        <v>184</v>
      </c>
      <c r="D82" s="199" t="s">
        <v>95</v>
      </c>
      <c r="E82" s="200">
        <v>48.310099999999998</v>
      </c>
      <c r="F82" s="200">
        <v>0</v>
      </c>
      <c r="G82" s="201">
        <f>E82*F82</f>
        <v>0</v>
      </c>
      <c r="O82" s="195">
        <v>2</v>
      </c>
      <c r="AA82" s="167">
        <v>1</v>
      </c>
      <c r="AB82" s="167">
        <v>0</v>
      </c>
      <c r="AC82" s="167">
        <v>0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1</v>
      </c>
      <c r="CB82" s="202">
        <v>0</v>
      </c>
      <c r="CZ82" s="167">
        <v>1.7850000000000001E-2</v>
      </c>
    </row>
    <row r="83" spans="1:104">
      <c r="A83" s="203"/>
      <c r="B83" s="205"/>
      <c r="C83" s="206" t="s">
        <v>185</v>
      </c>
      <c r="D83" s="207"/>
      <c r="E83" s="208">
        <v>14.940200000000001</v>
      </c>
      <c r="F83" s="209"/>
      <c r="G83" s="210"/>
      <c r="M83" s="204" t="s">
        <v>185</v>
      </c>
      <c r="O83" s="195"/>
    </row>
    <row r="84" spans="1:104">
      <c r="A84" s="203"/>
      <c r="B84" s="205"/>
      <c r="C84" s="206" t="s">
        <v>186</v>
      </c>
      <c r="D84" s="207"/>
      <c r="E84" s="208">
        <v>33.369900000000001</v>
      </c>
      <c r="F84" s="209"/>
      <c r="G84" s="210"/>
      <c r="M84" s="204" t="s">
        <v>186</v>
      </c>
      <c r="O84" s="195"/>
    </row>
    <row r="85" spans="1:104">
      <c r="A85" s="211"/>
      <c r="B85" s="212" t="s">
        <v>74</v>
      </c>
      <c r="C85" s="213" t="str">
        <f>CONCATENATE(B81," ",C81)</f>
        <v>63 Podlahy a podlahové konstrukce</v>
      </c>
      <c r="D85" s="214"/>
      <c r="E85" s="215"/>
      <c r="F85" s="216"/>
      <c r="G85" s="217">
        <f>SUM(G81:G84)</f>
        <v>0</v>
      </c>
      <c r="O85" s="195">
        <v>4</v>
      </c>
      <c r="BA85" s="218">
        <f>SUM(BA81:BA84)</f>
        <v>0</v>
      </c>
      <c r="BB85" s="218">
        <f>SUM(BB81:BB84)</f>
        <v>0</v>
      </c>
      <c r="BC85" s="218">
        <f>SUM(BC81:BC84)</f>
        <v>0</v>
      </c>
      <c r="BD85" s="218">
        <f>SUM(BD81:BD84)</f>
        <v>0</v>
      </c>
      <c r="BE85" s="218">
        <f>SUM(BE81:BE84)</f>
        <v>0</v>
      </c>
    </row>
    <row r="86" spans="1:104">
      <c r="A86" s="188" t="s">
        <v>72</v>
      </c>
      <c r="B86" s="189" t="s">
        <v>187</v>
      </c>
      <c r="C86" s="190" t="s">
        <v>188</v>
      </c>
      <c r="D86" s="191"/>
      <c r="E86" s="192"/>
      <c r="F86" s="192"/>
      <c r="G86" s="193"/>
      <c r="H86" s="194"/>
      <c r="I86" s="194"/>
      <c r="O86" s="195">
        <v>1</v>
      </c>
    </row>
    <row r="87" spans="1:104" ht="22.5">
      <c r="A87" s="196">
        <v>22</v>
      </c>
      <c r="B87" s="197" t="s">
        <v>189</v>
      </c>
      <c r="C87" s="198" t="s">
        <v>190</v>
      </c>
      <c r="D87" s="199" t="s">
        <v>87</v>
      </c>
      <c r="E87" s="200">
        <v>2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0</v>
      </c>
      <c r="AC87" s="167">
        <v>0</v>
      </c>
      <c r="AZ87" s="167">
        <v>1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0</v>
      </c>
      <c r="CZ87" s="167">
        <v>9.9239999999999995E-2</v>
      </c>
    </row>
    <row r="88" spans="1:104" ht="22.5">
      <c r="A88" s="196">
        <v>23</v>
      </c>
      <c r="B88" s="197" t="s">
        <v>191</v>
      </c>
      <c r="C88" s="198" t="s">
        <v>192</v>
      </c>
      <c r="D88" s="199" t="s">
        <v>87</v>
      </c>
      <c r="E88" s="200">
        <v>2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1</v>
      </c>
      <c r="AC88" s="167">
        <v>1</v>
      </c>
      <c r="AZ88" s="167">
        <v>1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1</v>
      </c>
      <c r="CZ88" s="167">
        <v>6.4009999999999997E-2</v>
      </c>
    </row>
    <row r="89" spans="1:104">
      <c r="A89" s="211"/>
      <c r="B89" s="212" t="s">
        <v>74</v>
      </c>
      <c r="C89" s="213" t="str">
        <f>CONCATENATE(B86," ",C86)</f>
        <v>64 Výplně otvorů</v>
      </c>
      <c r="D89" s="214"/>
      <c r="E89" s="215"/>
      <c r="F89" s="216"/>
      <c r="G89" s="217">
        <f>SUM(G86:G88)</f>
        <v>0</v>
      </c>
      <c r="O89" s="195">
        <v>4</v>
      </c>
      <c r="BA89" s="218">
        <f>SUM(BA86:BA88)</f>
        <v>0</v>
      </c>
      <c r="BB89" s="218">
        <f>SUM(BB86:BB88)</f>
        <v>0</v>
      </c>
      <c r="BC89" s="218">
        <f>SUM(BC86:BC88)</f>
        <v>0</v>
      </c>
      <c r="BD89" s="218">
        <f>SUM(BD86:BD88)</f>
        <v>0</v>
      </c>
      <c r="BE89" s="218">
        <f>SUM(BE86:BE88)</f>
        <v>0</v>
      </c>
    </row>
    <row r="90" spans="1:104">
      <c r="A90" s="188" t="s">
        <v>72</v>
      </c>
      <c r="B90" s="189" t="s">
        <v>193</v>
      </c>
      <c r="C90" s="190" t="s">
        <v>194</v>
      </c>
      <c r="D90" s="191"/>
      <c r="E90" s="192"/>
      <c r="F90" s="192"/>
      <c r="G90" s="193"/>
      <c r="H90" s="194"/>
      <c r="I90" s="194"/>
      <c r="O90" s="195">
        <v>1</v>
      </c>
    </row>
    <row r="91" spans="1:104">
      <c r="A91" s="196">
        <v>24</v>
      </c>
      <c r="B91" s="197" t="s">
        <v>195</v>
      </c>
      <c r="C91" s="198" t="s">
        <v>196</v>
      </c>
      <c r="D91" s="199" t="s">
        <v>95</v>
      </c>
      <c r="E91" s="200">
        <v>53.155000000000001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1</v>
      </c>
      <c r="AC91" s="167">
        <v>1</v>
      </c>
      <c r="AZ91" s="167">
        <v>1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1</v>
      </c>
      <c r="CZ91" s="167">
        <v>1.58E-3</v>
      </c>
    </row>
    <row r="92" spans="1:104">
      <c r="A92" s="203"/>
      <c r="B92" s="205"/>
      <c r="C92" s="206" t="s">
        <v>197</v>
      </c>
      <c r="D92" s="207"/>
      <c r="E92" s="208">
        <v>45.024999999999999</v>
      </c>
      <c r="F92" s="209"/>
      <c r="G92" s="210"/>
      <c r="M92" s="204" t="s">
        <v>197</v>
      </c>
      <c r="O92" s="195"/>
    </row>
    <row r="93" spans="1:104">
      <c r="A93" s="203"/>
      <c r="B93" s="205"/>
      <c r="C93" s="206" t="s">
        <v>198</v>
      </c>
      <c r="D93" s="207"/>
      <c r="E93" s="208">
        <v>8.1300000000000008</v>
      </c>
      <c r="F93" s="209"/>
      <c r="G93" s="210"/>
      <c r="M93" s="204" t="s">
        <v>198</v>
      </c>
      <c r="O93" s="195"/>
    </row>
    <row r="94" spans="1:104">
      <c r="A94" s="211"/>
      <c r="B94" s="212" t="s">
        <v>74</v>
      </c>
      <c r="C94" s="213" t="str">
        <f>CONCATENATE(B90," ",C90)</f>
        <v>94 Lešení a stavební výtahy</v>
      </c>
      <c r="D94" s="214"/>
      <c r="E94" s="215"/>
      <c r="F94" s="216"/>
      <c r="G94" s="217">
        <f>SUM(G90:G93)</f>
        <v>0</v>
      </c>
      <c r="O94" s="195">
        <v>4</v>
      </c>
      <c r="BA94" s="218">
        <f>SUM(BA90:BA93)</f>
        <v>0</v>
      </c>
      <c r="BB94" s="218">
        <f>SUM(BB90:BB93)</f>
        <v>0</v>
      </c>
      <c r="BC94" s="218">
        <f>SUM(BC90:BC93)</f>
        <v>0</v>
      </c>
      <c r="BD94" s="218">
        <f>SUM(BD90:BD93)</f>
        <v>0</v>
      </c>
      <c r="BE94" s="218">
        <f>SUM(BE90:BE93)</f>
        <v>0</v>
      </c>
    </row>
    <row r="95" spans="1:104">
      <c r="A95" s="188" t="s">
        <v>72</v>
      </c>
      <c r="B95" s="189" t="s">
        <v>199</v>
      </c>
      <c r="C95" s="190" t="s">
        <v>200</v>
      </c>
      <c r="D95" s="191"/>
      <c r="E95" s="192"/>
      <c r="F95" s="192"/>
      <c r="G95" s="193"/>
      <c r="H95" s="194"/>
      <c r="I95" s="194"/>
      <c r="O95" s="195">
        <v>1</v>
      </c>
    </row>
    <row r="96" spans="1:104">
      <c r="A96" s="196">
        <v>25</v>
      </c>
      <c r="B96" s="197" t="s">
        <v>201</v>
      </c>
      <c r="C96" s="198" t="s">
        <v>202</v>
      </c>
      <c r="D96" s="199" t="s">
        <v>95</v>
      </c>
      <c r="E96" s="200">
        <v>4.1859999999999999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1</v>
      </c>
      <c r="AC96" s="167">
        <v>1</v>
      </c>
      <c r="AZ96" s="167">
        <v>1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1</v>
      </c>
      <c r="CZ96" s="167">
        <v>6.7000000000000002E-4</v>
      </c>
    </row>
    <row r="97" spans="1:104">
      <c r="A97" s="203"/>
      <c r="B97" s="205"/>
      <c r="C97" s="206" t="s">
        <v>203</v>
      </c>
      <c r="D97" s="207"/>
      <c r="E97" s="208">
        <v>4.1859999999999999</v>
      </c>
      <c r="F97" s="209"/>
      <c r="G97" s="210"/>
      <c r="M97" s="204" t="s">
        <v>203</v>
      </c>
      <c r="O97" s="195"/>
    </row>
    <row r="98" spans="1:104">
      <c r="A98" s="196">
        <v>26</v>
      </c>
      <c r="B98" s="197" t="s">
        <v>204</v>
      </c>
      <c r="C98" s="198" t="s">
        <v>205</v>
      </c>
      <c r="D98" s="199" t="s">
        <v>91</v>
      </c>
      <c r="E98" s="200">
        <v>0.89249999999999996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1</v>
      </c>
      <c r="AC98" s="167">
        <v>1</v>
      </c>
      <c r="AZ98" s="167">
        <v>1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1</v>
      </c>
      <c r="CZ98" s="167">
        <v>1.2800000000000001E-3</v>
      </c>
    </row>
    <row r="99" spans="1:104">
      <c r="A99" s="203"/>
      <c r="B99" s="205"/>
      <c r="C99" s="206" t="s">
        <v>206</v>
      </c>
      <c r="D99" s="207"/>
      <c r="E99" s="208">
        <v>0.89249999999999996</v>
      </c>
      <c r="F99" s="209"/>
      <c r="G99" s="210"/>
      <c r="M99" s="204" t="s">
        <v>206</v>
      </c>
      <c r="O99" s="195"/>
    </row>
    <row r="100" spans="1:104">
      <c r="A100" s="196">
        <v>27</v>
      </c>
      <c r="B100" s="197" t="s">
        <v>207</v>
      </c>
      <c r="C100" s="198" t="s">
        <v>208</v>
      </c>
      <c r="D100" s="199" t="s">
        <v>91</v>
      </c>
      <c r="E100" s="200">
        <v>6.7299999999999999E-2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1</v>
      </c>
      <c r="AC100" s="167">
        <v>1</v>
      </c>
      <c r="AZ100" s="167">
        <v>1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1</v>
      </c>
      <c r="CZ100" s="167">
        <v>1.2500000000000001E-2</v>
      </c>
    </row>
    <row r="101" spans="1:104">
      <c r="A101" s="203"/>
      <c r="B101" s="205"/>
      <c r="C101" s="206" t="s">
        <v>209</v>
      </c>
      <c r="D101" s="207"/>
      <c r="E101" s="208">
        <v>5.11E-2</v>
      </c>
      <c r="F101" s="209"/>
      <c r="G101" s="210"/>
      <c r="M101" s="204" t="s">
        <v>209</v>
      </c>
      <c r="O101" s="195"/>
    </row>
    <row r="102" spans="1:104">
      <c r="A102" s="203"/>
      <c r="B102" s="205"/>
      <c r="C102" s="206" t="s">
        <v>210</v>
      </c>
      <c r="D102" s="207"/>
      <c r="E102" s="208">
        <v>1.6299999999999999E-2</v>
      </c>
      <c r="F102" s="209"/>
      <c r="G102" s="210"/>
      <c r="M102" s="204" t="s">
        <v>210</v>
      </c>
      <c r="O102" s="195"/>
    </row>
    <row r="103" spans="1:104">
      <c r="A103" s="196">
        <v>28</v>
      </c>
      <c r="B103" s="197" t="s">
        <v>211</v>
      </c>
      <c r="C103" s="198" t="s">
        <v>212</v>
      </c>
      <c r="D103" s="199" t="s">
        <v>95</v>
      </c>
      <c r="E103" s="200">
        <v>1.5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1</v>
      </c>
      <c r="AC103" s="167">
        <v>1</v>
      </c>
      <c r="AZ103" s="167">
        <v>1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1</v>
      </c>
      <c r="CZ103" s="167">
        <v>6.7000000000000002E-4</v>
      </c>
    </row>
    <row r="104" spans="1:104">
      <c r="A104" s="203"/>
      <c r="B104" s="205"/>
      <c r="C104" s="206" t="s">
        <v>213</v>
      </c>
      <c r="D104" s="207"/>
      <c r="E104" s="208">
        <v>1.5</v>
      </c>
      <c r="F104" s="209"/>
      <c r="G104" s="210"/>
      <c r="M104" s="204" t="s">
        <v>213</v>
      </c>
      <c r="O104" s="195"/>
    </row>
    <row r="105" spans="1:104">
      <c r="A105" s="196">
        <v>29</v>
      </c>
      <c r="B105" s="197" t="s">
        <v>214</v>
      </c>
      <c r="C105" s="198" t="s">
        <v>215</v>
      </c>
      <c r="D105" s="199" t="s">
        <v>91</v>
      </c>
      <c r="E105" s="200">
        <v>1.0011000000000001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1</v>
      </c>
      <c r="AC105" s="167">
        <v>1</v>
      </c>
      <c r="AZ105" s="167">
        <v>1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1</v>
      </c>
      <c r="CZ105" s="167">
        <v>0</v>
      </c>
    </row>
    <row r="106" spans="1:104">
      <c r="A106" s="203"/>
      <c r="B106" s="205"/>
      <c r="C106" s="206" t="s">
        <v>216</v>
      </c>
      <c r="D106" s="207"/>
      <c r="E106" s="208">
        <v>0</v>
      </c>
      <c r="F106" s="209"/>
      <c r="G106" s="210"/>
      <c r="M106" s="204" t="s">
        <v>216</v>
      </c>
      <c r="O106" s="195"/>
    </row>
    <row r="107" spans="1:104">
      <c r="A107" s="203"/>
      <c r="B107" s="205"/>
      <c r="C107" s="206" t="s">
        <v>217</v>
      </c>
      <c r="D107" s="207"/>
      <c r="E107" s="208">
        <v>0.55200000000000005</v>
      </c>
      <c r="F107" s="209"/>
      <c r="G107" s="210"/>
      <c r="M107" s="204" t="s">
        <v>217</v>
      </c>
      <c r="O107" s="195"/>
    </row>
    <row r="108" spans="1:104">
      <c r="A108" s="203"/>
      <c r="B108" s="205"/>
      <c r="C108" s="206" t="s">
        <v>218</v>
      </c>
      <c r="D108" s="207"/>
      <c r="E108" s="208">
        <v>0.4491</v>
      </c>
      <c r="F108" s="209"/>
      <c r="G108" s="210"/>
      <c r="M108" s="204" t="s">
        <v>218</v>
      </c>
      <c r="O108" s="195"/>
    </row>
    <row r="109" spans="1:104">
      <c r="A109" s="196">
        <v>30</v>
      </c>
      <c r="B109" s="197" t="s">
        <v>219</v>
      </c>
      <c r="C109" s="198" t="s">
        <v>220</v>
      </c>
      <c r="D109" s="199" t="s">
        <v>95</v>
      </c>
      <c r="E109" s="200">
        <v>14.38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1</v>
      </c>
      <c r="AC109" s="167">
        <v>1</v>
      </c>
      <c r="AZ109" s="167">
        <v>1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1</v>
      </c>
      <c r="CZ109" s="167">
        <v>0</v>
      </c>
    </row>
    <row r="110" spans="1:104">
      <c r="A110" s="203"/>
      <c r="B110" s="205"/>
      <c r="C110" s="206" t="s">
        <v>221</v>
      </c>
      <c r="D110" s="207"/>
      <c r="E110" s="208">
        <v>14.38</v>
      </c>
      <c r="F110" s="209"/>
      <c r="G110" s="210"/>
      <c r="M110" s="204" t="s">
        <v>221</v>
      </c>
      <c r="O110" s="195"/>
    </row>
    <row r="111" spans="1:104" ht="22.5">
      <c r="A111" s="196">
        <v>31</v>
      </c>
      <c r="B111" s="197" t="s">
        <v>222</v>
      </c>
      <c r="C111" s="198" t="s">
        <v>223</v>
      </c>
      <c r="D111" s="199" t="s">
        <v>95</v>
      </c>
      <c r="E111" s="200">
        <v>33.549700000000001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</v>
      </c>
      <c r="AC111" s="167">
        <v>1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1</v>
      </c>
      <c r="CZ111" s="167">
        <v>0</v>
      </c>
    </row>
    <row r="112" spans="1:104">
      <c r="A112" s="203"/>
      <c r="B112" s="205"/>
      <c r="C112" s="206" t="s">
        <v>224</v>
      </c>
      <c r="D112" s="207"/>
      <c r="E112" s="208">
        <v>18.400400000000001</v>
      </c>
      <c r="F112" s="209"/>
      <c r="G112" s="210"/>
      <c r="M112" s="204" t="s">
        <v>224</v>
      </c>
      <c r="O112" s="195"/>
    </row>
    <row r="113" spans="1:104">
      <c r="A113" s="203"/>
      <c r="B113" s="205"/>
      <c r="C113" s="206" t="s">
        <v>225</v>
      </c>
      <c r="D113" s="207"/>
      <c r="E113" s="208">
        <v>0.14299999999999999</v>
      </c>
      <c r="F113" s="209"/>
      <c r="G113" s="210"/>
      <c r="M113" s="204" t="s">
        <v>225</v>
      </c>
      <c r="O113" s="195"/>
    </row>
    <row r="114" spans="1:104">
      <c r="A114" s="203"/>
      <c r="B114" s="205"/>
      <c r="C114" s="206" t="s">
        <v>226</v>
      </c>
      <c r="D114" s="207"/>
      <c r="E114" s="208">
        <v>3.6799999999999999E-2</v>
      </c>
      <c r="F114" s="209"/>
      <c r="G114" s="210"/>
      <c r="M114" s="204" t="s">
        <v>226</v>
      </c>
      <c r="O114" s="195"/>
    </row>
    <row r="115" spans="1:104">
      <c r="A115" s="203"/>
      <c r="B115" s="205"/>
      <c r="C115" s="206" t="s">
        <v>227</v>
      </c>
      <c r="D115" s="207"/>
      <c r="E115" s="208">
        <v>14.9695</v>
      </c>
      <c r="F115" s="209"/>
      <c r="G115" s="210"/>
      <c r="M115" s="204" t="s">
        <v>227</v>
      </c>
      <c r="O115" s="195"/>
    </row>
    <row r="116" spans="1:104">
      <c r="A116" s="196">
        <v>32</v>
      </c>
      <c r="B116" s="197" t="s">
        <v>228</v>
      </c>
      <c r="C116" s="198" t="s">
        <v>229</v>
      </c>
      <c r="D116" s="199" t="s">
        <v>87</v>
      </c>
      <c r="E116" s="200">
        <v>3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1</v>
      </c>
      <c r="AC116" s="167">
        <v>1</v>
      </c>
      <c r="AZ116" s="167">
        <v>1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1</v>
      </c>
      <c r="CZ116" s="167">
        <v>0</v>
      </c>
    </row>
    <row r="117" spans="1:104">
      <c r="A117" s="203"/>
      <c r="B117" s="205"/>
      <c r="C117" s="206" t="s">
        <v>230</v>
      </c>
      <c r="D117" s="207"/>
      <c r="E117" s="208">
        <v>2</v>
      </c>
      <c r="F117" s="209"/>
      <c r="G117" s="210"/>
      <c r="M117" s="204" t="s">
        <v>230</v>
      </c>
      <c r="O117" s="195"/>
    </row>
    <row r="118" spans="1:104">
      <c r="A118" s="203"/>
      <c r="B118" s="205"/>
      <c r="C118" s="206" t="s">
        <v>231</v>
      </c>
      <c r="D118" s="207"/>
      <c r="E118" s="208">
        <v>1</v>
      </c>
      <c r="F118" s="209"/>
      <c r="G118" s="210"/>
      <c r="M118" s="204" t="s">
        <v>231</v>
      </c>
      <c r="O118" s="195"/>
    </row>
    <row r="119" spans="1:104">
      <c r="A119" s="196">
        <v>33</v>
      </c>
      <c r="B119" s="197" t="s">
        <v>232</v>
      </c>
      <c r="C119" s="198" t="s">
        <v>233</v>
      </c>
      <c r="D119" s="199" t="s">
        <v>87</v>
      </c>
      <c r="E119" s="200">
        <v>3</v>
      </c>
      <c r="F119" s="200">
        <v>0</v>
      </c>
      <c r="G119" s="201">
        <f>E119*F119</f>
        <v>0</v>
      </c>
      <c r="O119" s="195">
        <v>2</v>
      </c>
      <c r="AA119" s="167">
        <v>1</v>
      </c>
      <c r="AB119" s="167">
        <v>1</v>
      </c>
      <c r="AC119" s="167">
        <v>1</v>
      </c>
      <c r="AZ119" s="167">
        <v>1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1</v>
      </c>
      <c r="CB119" s="202">
        <v>1</v>
      </c>
      <c r="CZ119" s="167">
        <v>0</v>
      </c>
    </row>
    <row r="120" spans="1:104">
      <c r="A120" s="203"/>
      <c r="B120" s="205"/>
      <c r="C120" s="206" t="s">
        <v>234</v>
      </c>
      <c r="D120" s="207"/>
      <c r="E120" s="208">
        <v>3</v>
      </c>
      <c r="F120" s="209"/>
      <c r="G120" s="210"/>
      <c r="M120" s="204" t="s">
        <v>234</v>
      </c>
      <c r="O120" s="195"/>
    </row>
    <row r="121" spans="1:104">
      <c r="A121" s="196">
        <v>34</v>
      </c>
      <c r="B121" s="197" t="s">
        <v>235</v>
      </c>
      <c r="C121" s="198" t="s">
        <v>236</v>
      </c>
      <c r="D121" s="199" t="s">
        <v>87</v>
      </c>
      <c r="E121" s="200">
        <v>2</v>
      </c>
      <c r="F121" s="200">
        <v>0</v>
      </c>
      <c r="G121" s="201">
        <f>E121*F121</f>
        <v>0</v>
      </c>
      <c r="O121" s="195">
        <v>2</v>
      </c>
      <c r="AA121" s="167">
        <v>1</v>
      </c>
      <c r="AB121" s="167">
        <v>1</v>
      </c>
      <c r="AC121" s="167">
        <v>1</v>
      </c>
      <c r="AZ121" s="167">
        <v>1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1</v>
      </c>
      <c r="CB121" s="202">
        <v>1</v>
      </c>
      <c r="CZ121" s="167">
        <v>0</v>
      </c>
    </row>
    <row r="122" spans="1:104">
      <c r="A122" s="203"/>
      <c r="B122" s="205"/>
      <c r="C122" s="206" t="s">
        <v>237</v>
      </c>
      <c r="D122" s="207"/>
      <c r="E122" s="208">
        <v>2</v>
      </c>
      <c r="F122" s="209"/>
      <c r="G122" s="210"/>
      <c r="M122" s="204" t="s">
        <v>237</v>
      </c>
      <c r="O122" s="195"/>
    </row>
    <row r="123" spans="1:104">
      <c r="A123" s="196">
        <v>35</v>
      </c>
      <c r="B123" s="197" t="s">
        <v>238</v>
      </c>
      <c r="C123" s="198" t="s">
        <v>239</v>
      </c>
      <c r="D123" s="199" t="s">
        <v>95</v>
      </c>
      <c r="E123" s="200">
        <v>3.8908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1</v>
      </c>
      <c r="AC123" s="167">
        <v>1</v>
      </c>
      <c r="AZ123" s="167">
        <v>1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1</v>
      </c>
      <c r="CZ123" s="167">
        <v>1E-3</v>
      </c>
    </row>
    <row r="124" spans="1:104">
      <c r="A124" s="203"/>
      <c r="B124" s="205"/>
      <c r="C124" s="206" t="s">
        <v>240</v>
      </c>
      <c r="D124" s="207"/>
      <c r="E124" s="208">
        <v>2.464</v>
      </c>
      <c r="F124" s="209"/>
      <c r="G124" s="210"/>
      <c r="M124" s="204" t="s">
        <v>240</v>
      </c>
      <c r="O124" s="195"/>
    </row>
    <row r="125" spans="1:104">
      <c r="A125" s="203"/>
      <c r="B125" s="205"/>
      <c r="C125" s="206" t="s">
        <v>241</v>
      </c>
      <c r="D125" s="207"/>
      <c r="E125" s="208">
        <v>1.4268000000000001</v>
      </c>
      <c r="F125" s="209"/>
      <c r="G125" s="210"/>
      <c r="M125" s="204" t="s">
        <v>241</v>
      </c>
      <c r="O125" s="195"/>
    </row>
    <row r="126" spans="1:104">
      <c r="A126" s="196">
        <v>36</v>
      </c>
      <c r="B126" s="197" t="s">
        <v>242</v>
      </c>
      <c r="C126" s="198" t="s">
        <v>243</v>
      </c>
      <c r="D126" s="199" t="s">
        <v>95</v>
      </c>
      <c r="E126" s="200">
        <v>5.2</v>
      </c>
      <c r="F126" s="200">
        <v>0</v>
      </c>
      <c r="G126" s="201">
        <f>E126*F126</f>
        <v>0</v>
      </c>
      <c r="O126" s="195">
        <v>2</v>
      </c>
      <c r="AA126" s="167">
        <v>1</v>
      </c>
      <c r="AB126" s="167">
        <v>1</v>
      </c>
      <c r="AC126" s="167">
        <v>1</v>
      </c>
      <c r="AZ126" s="167">
        <v>1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1</v>
      </c>
      <c r="CB126" s="202">
        <v>1</v>
      </c>
      <c r="CZ126" s="167">
        <v>1.17E-3</v>
      </c>
    </row>
    <row r="127" spans="1:104">
      <c r="A127" s="203"/>
      <c r="B127" s="205"/>
      <c r="C127" s="206" t="s">
        <v>244</v>
      </c>
      <c r="D127" s="207"/>
      <c r="E127" s="208">
        <v>5.2</v>
      </c>
      <c r="F127" s="209"/>
      <c r="G127" s="210"/>
      <c r="M127" s="204" t="s">
        <v>244</v>
      </c>
      <c r="O127" s="195"/>
    </row>
    <row r="128" spans="1:104">
      <c r="A128" s="196">
        <v>37</v>
      </c>
      <c r="B128" s="197" t="s">
        <v>245</v>
      </c>
      <c r="C128" s="198" t="s">
        <v>246</v>
      </c>
      <c r="D128" s="199" t="s">
        <v>95</v>
      </c>
      <c r="E128" s="200">
        <v>5</v>
      </c>
      <c r="F128" s="200">
        <v>0</v>
      </c>
      <c r="G128" s="201">
        <f>E128*F128</f>
        <v>0</v>
      </c>
      <c r="O128" s="195">
        <v>2</v>
      </c>
      <c r="AA128" s="167">
        <v>1</v>
      </c>
      <c r="AB128" s="167">
        <v>1</v>
      </c>
      <c r="AC128" s="167">
        <v>1</v>
      </c>
      <c r="AZ128" s="167">
        <v>1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1</v>
      </c>
      <c r="CB128" s="202">
        <v>1</v>
      </c>
      <c r="CZ128" s="167">
        <v>1E-3</v>
      </c>
    </row>
    <row r="129" spans="1:104">
      <c r="A129" s="203"/>
      <c r="B129" s="205"/>
      <c r="C129" s="206" t="s">
        <v>247</v>
      </c>
      <c r="D129" s="207"/>
      <c r="E129" s="208">
        <v>5</v>
      </c>
      <c r="F129" s="209"/>
      <c r="G129" s="210"/>
      <c r="M129" s="204" t="s">
        <v>247</v>
      </c>
      <c r="O129" s="195"/>
    </row>
    <row r="130" spans="1:104">
      <c r="A130" s="211"/>
      <c r="B130" s="212" t="s">
        <v>74</v>
      </c>
      <c r="C130" s="213" t="str">
        <f>CONCATENATE(B95," ",C95)</f>
        <v>96 Bourání konstrukcí</v>
      </c>
      <c r="D130" s="214"/>
      <c r="E130" s="215"/>
      <c r="F130" s="216"/>
      <c r="G130" s="217">
        <f>SUM(G95:G129)</f>
        <v>0</v>
      </c>
      <c r="O130" s="195">
        <v>4</v>
      </c>
      <c r="BA130" s="218">
        <f>SUM(BA95:BA129)</f>
        <v>0</v>
      </c>
      <c r="BB130" s="218">
        <f>SUM(BB95:BB129)</f>
        <v>0</v>
      </c>
      <c r="BC130" s="218">
        <f>SUM(BC95:BC129)</f>
        <v>0</v>
      </c>
      <c r="BD130" s="218">
        <f>SUM(BD95:BD129)</f>
        <v>0</v>
      </c>
      <c r="BE130" s="218">
        <f>SUM(BE95:BE129)</f>
        <v>0</v>
      </c>
    </row>
    <row r="131" spans="1:104">
      <c r="A131" s="188" t="s">
        <v>72</v>
      </c>
      <c r="B131" s="189" t="s">
        <v>248</v>
      </c>
      <c r="C131" s="190" t="s">
        <v>249</v>
      </c>
      <c r="D131" s="191"/>
      <c r="E131" s="192"/>
      <c r="F131" s="192"/>
      <c r="G131" s="193"/>
      <c r="H131" s="194"/>
      <c r="I131" s="194"/>
      <c r="O131" s="195">
        <v>1</v>
      </c>
    </row>
    <row r="132" spans="1:104">
      <c r="A132" s="196">
        <v>38</v>
      </c>
      <c r="B132" s="197" t="s">
        <v>250</v>
      </c>
      <c r="C132" s="198" t="s">
        <v>251</v>
      </c>
      <c r="D132" s="199" t="s">
        <v>87</v>
      </c>
      <c r="E132" s="200">
        <v>1</v>
      </c>
      <c r="F132" s="200">
        <v>0</v>
      </c>
      <c r="G132" s="201">
        <f>E132*F132</f>
        <v>0</v>
      </c>
      <c r="O132" s="195">
        <v>2</v>
      </c>
      <c r="AA132" s="167">
        <v>1</v>
      </c>
      <c r="AB132" s="167">
        <v>1</v>
      </c>
      <c r="AC132" s="167">
        <v>1</v>
      </c>
      <c r="AZ132" s="167">
        <v>1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1</v>
      </c>
      <c r="CB132" s="202">
        <v>1</v>
      </c>
      <c r="CZ132" s="167">
        <v>3.4000000000000002E-4</v>
      </c>
    </row>
    <row r="133" spans="1:104">
      <c r="A133" s="203"/>
      <c r="B133" s="205"/>
      <c r="C133" s="206" t="s">
        <v>252</v>
      </c>
      <c r="D133" s="207"/>
      <c r="E133" s="208">
        <v>1</v>
      </c>
      <c r="F133" s="209"/>
      <c r="G133" s="210"/>
      <c r="M133" s="204" t="s">
        <v>252</v>
      </c>
      <c r="O133" s="195"/>
    </row>
    <row r="134" spans="1:104">
      <c r="A134" s="196">
        <v>39</v>
      </c>
      <c r="B134" s="197" t="s">
        <v>253</v>
      </c>
      <c r="C134" s="198" t="s">
        <v>254</v>
      </c>
      <c r="D134" s="199" t="s">
        <v>91</v>
      </c>
      <c r="E134" s="200">
        <v>0.25480000000000003</v>
      </c>
      <c r="F134" s="200">
        <v>0</v>
      </c>
      <c r="G134" s="201">
        <f>E134*F134</f>
        <v>0</v>
      </c>
      <c r="O134" s="195">
        <v>2</v>
      </c>
      <c r="AA134" s="167">
        <v>1</v>
      </c>
      <c r="AB134" s="167">
        <v>1</v>
      </c>
      <c r="AC134" s="167">
        <v>1</v>
      </c>
      <c r="AZ134" s="167">
        <v>1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1</v>
      </c>
      <c r="CB134" s="202">
        <v>1</v>
      </c>
      <c r="CZ134" s="167">
        <v>1.82E-3</v>
      </c>
    </row>
    <row r="135" spans="1:104">
      <c r="A135" s="203"/>
      <c r="B135" s="205"/>
      <c r="C135" s="206" t="s">
        <v>255</v>
      </c>
      <c r="D135" s="207"/>
      <c r="E135" s="208">
        <v>7.6600000000000001E-2</v>
      </c>
      <c r="F135" s="209"/>
      <c r="G135" s="210"/>
      <c r="M135" s="204" t="s">
        <v>255</v>
      </c>
      <c r="O135" s="195"/>
    </row>
    <row r="136" spans="1:104">
      <c r="A136" s="203"/>
      <c r="B136" s="205"/>
      <c r="C136" s="206" t="s">
        <v>256</v>
      </c>
      <c r="D136" s="207"/>
      <c r="E136" s="208">
        <v>0.1782</v>
      </c>
      <c r="F136" s="209"/>
      <c r="G136" s="210"/>
      <c r="M136" s="204" t="s">
        <v>256</v>
      </c>
      <c r="O136" s="195"/>
    </row>
    <row r="137" spans="1:104">
      <c r="A137" s="196">
        <v>40</v>
      </c>
      <c r="B137" s="197" t="s">
        <v>257</v>
      </c>
      <c r="C137" s="198" t="s">
        <v>258</v>
      </c>
      <c r="D137" s="199" t="s">
        <v>91</v>
      </c>
      <c r="E137" s="200">
        <v>1.4384999999999999</v>
      </c>
      <c r="F137" s="200">
        <v>0</v>
      </c>
      <c r="G137" s="201">
        <f>E137*F137</f>
        <v>0</v>
      </c>
      <c r="O137" s="195">
        <v>2</v>
      </c>
      <c r="AA137" s="167">
        <v>1</v>
      </c>
      <c r="AB137" s="167">
        <v>1</v>
      </c>
      <c r="AC137" s="167">
        <v>1</v>
      </c>
      <c r="AZ137" s="167">
        <v>1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1</v>
      </c>
      <c r="CB137" s="202">
        <v>1</v>
      </c>
      <c r="CZ137" s="167">
        <v>1.82E-3</v>
      </c>
    </row>
    <row r="138" spans="1:104">
      <c r="A138" s="203"/>
      <c r="B138" s="205"/>
      <c r="C138" s="206" t="s">
        <v>259</v>
      </c>
      <c r="D138" s="207"/>
      <c r="E138" s="208">
        <v>0.58799999999999997</v>
      </c>
      <c r="F138" s="209"/>
      <c r="G138" s="210"/>
      <c r="M138" s="204" t="s">
        <v>259</v>
      </c>
      <c r="O138" s="195"/>
    </row>
    <row r="139" spans="1:104">
      <c r="A139" s="203"/>
      <c r="B139" s="205"/>
      <c r="C139" s="206" t="s">
        <v>260</v>
      </c>
      <c r="D139" s="207"/>
      <c r="E139" s="208">
        <v>0.85050000000000003</v>
      </c>
      <c r="F139" s="209"/>
      <c r="G139" s="210"/>
      <c r="M139" s="204" t="s">
        <v>260</v>
      </c>
      <c r="O139" s="195"/>
    </row>
    <row r="140" spans="1:104">
      <c r="A140" s="196">
        <v>41</v>
      </c>
      <c r="B140" s="197" t="s">
        <v>261</v>
      </c>
      <c r="C140" s="198" t="s">
        <v>262</v>
      </c>
      <c r="D140" s="199" t="s">
        <v>87</v>
      </c>
      <c r="E140" s="200">
        <v>2</v>
      </c>
      <c r="F140" s="200">
        <v>0</v>
      </c>
      <c r="G140" s="201">
        <f>E140*F140</f>
        <v>0</v>
      </c>
      <c r="O140" s="195">
        <v>2</v>
      </c>
      <c r="AA140" s="167">
        <v>1</v>
      </c>
      <c r="AB140" s="167">
        <v>1</v>
      </c>
      <c r="AC140" s="167">
        <v>1</v>
      </c>
      <c r="AZ140" s="167">
        <v>1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1</v>
      </c>
      <c r="CB140" s="202">
        <v>1</v>
      </c>
      <c r="CZ140" s="167">
        <v>4.8999999999999998E-4</v>
      </c>
    </row>
    <row r="141" spans="1:104">
      <c r="A141" s="203"/>
      <c r="B141" s="205"/>
      <c r="C141" s="206" t="s">
        <v>263</v>
      </c>
      <c r="D141" s="207"/>
      <c r="E141" s="208">
        <v>2</v>
      </c>
      <c r="F141" s="209"/>
      <c r="G141" s="210"/>
      <c r="M141" s="204" t="s">
        <v>263</v>
      </c>
      <c r="O141" s="195"/>
    </row>
    <row r="142" spans="1:104">
      <c r="A142" s="196">
        <v>42</v>
      </c>
      <c r="B142" s="197" t="s">
        <v>264</v>
      </c>
      <c r="C142" s="198" t="s">
        <v>265</v>
      </c>
      <c r="D142" s="199" t="s">
        <v>87</v>
      </c>
      <c r="E142" s="200">
        <v>2</v>
      </c>
      <c r="F142" s="200">
        <v>0</v>
      </c>
      <c r="G142" s="201">
        <f>E142*F142</f>
        <v>0</v>
      </c>
      <c r="O142" s="195">
        <v>2</v>
      </c>
      <c r="AA142" s="167">
        <v>1</v>
      </c>
      <c r="AB142" s="167">
        <v>1</v>
      </c>
      <c r="AC142" s="167">
        <v>1</v>
      </c>
      <c r="AZ142" s="167">
        <v>1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202">
        <v>1</v>
      </c>
      <c r="CB142" s="202">
        <v>1</v>
      </c>
      <c r="CZ142" s="167">
        <v>4.8999999999999998E-4</v>
      </c>
    </row>
    <row r="143" spans="1:104">
      <c r="A143" s="203"/>
      <c r="B143" s="205"/>
      <c r="C143" s="206" t="s">
        <v>88</v>
      </c>
      <c r="D143" s="207"/>
      <c r="E143" s="208">
        <v>2</v>
      </c>
      <c r="F143" s="209"/>
      <c r="G143" s="210"/>
      <c r="M143" s="204" t="s">
        <v>88</v>
      </c>
      <c r="O143" s="195"/>
    </row>
    <row r="144" spans="1:104">
      <c r="A144" s="196">
        <v>43</v>
      </c>
      <c r="B144" s="197" t="s">
        <v>266</v>
      </c>
      <c r="C144" s="198" t="s">
        <v>267</v>
      </c>
      <c r="D144" s="199" t="s">
        <v>268</v>
      </c>
      <c r="E144" s="200">
        <v>36</v>
      </c>
      <c r="F144" s="200">
        <v>0</v>
      </c>
      <c r="G144" s="201">
        <f>E144*F144</f>
        <v>0</v>
      </c>
      <c r="O144" s="195">
        <v>2</v>
      </c>
      <c r="AA144" s="167">
        <v>1</v>
      </c>
      <c r="AB144" s="167">
        <v>1</v>
      </c>
      <c r="AC144" s="167">
        <v>1</v>
      </c>
      <c r="AZ144" s="167">
        <v>1</v>
      </c>
      <c r="BA144" s="167">
        <f>IF(AZ144=1,G144,0)</f>
        <v>0</v>
      </c>
      <c r="BB144" s="167">
        <f>IF(AZ144=2,G144,0)</f>
        <v>0</v>
      </c>
      <c r="BC144" s="167">
        <f>IF(AZ144=3,G144,0)</f>
        <v>0</v>
      </c>
      <c r="BD144" s="167">
        <f>IF(AZ144=4,G144,0)</f>
        <v>0</v>
      </c>
      <c r="BE144" s="167">
        <f>IF(AZ144=5,G144,0)</f>
        <v>0</v>
      </c>
      <c r="CA144" s="202">
        <v>1</v>
      </c>
      <c r="CB144" s="202">
        <v>1</v>
      </c>
      <c r="CZ144" s="167">
        <v>4.8999999999999998E-4</v>
      </c>
    </row>
    <row r="145" spans="1:104">
      <c r="A145" s="203"/>
      <c r="B145" s="205"/>
      <c r="C145" s="206" t="s">
        <v>269</v>
      </c>
      <c r="D145" s="207"/>
      <c r="E145" s="208">
        <v>20</v>
      </c>
      <c r="F145" s="209"/>
      <c r="G145" s="210"/>
      <c r="M145" s="204" t="s">
        <v>269</v>
      </c>
      <c r="O145" s="195"/>
    </row>
    <row r="146" spans="1:104">
      <c r="A146" s="203"/>
      <c r="B146" s="205"/>
      <c r="C146" s="206" t="s">
        <v>270</v>
      </c>
      <c r="D146" s="207"/>
      <c r="E146" s="208">
        <v>16</v>
      </c>
      <c r="F146" s="209"/>
      <c r="G146" s="210"/>
      <c r="M146" s="204" t="s">
        <v>270</v>
      </c>
      <c r="O146" s="195"/>
    </row>
    <row r="147" spans="1:104">
      <c r="A147" s="196">
        <v>44</v>
      </c>
      <c r="B147" s="197" t="s">
        <v>271</v>
      </c>
      <c r="C147" s="198" t="s">
        <v>272</v>
      </c>
      <c r="D147" s="199" t="s">
        <v>268</v>
      </c>
      <c r="E147" s="200">
        <v>8</v>
      </c>
      <c r="F147" s="200">
        <v>0</v>
      </c>
      <c r="G147" s="201">
        <f>E147*F147</f>
        <v>0</v>
      </c>
      <c r="O147" s="195">
        <v>2</v>
      </c>
      <c r="AA147" s="167">
        <v>1</v>
      </c>
      <c r="AB147" s="167">
        <v>1</v>
      </c>
      <c r="AC147" s="167">
        <v>1</v>
      </c>
      <c r="AZ147" s="167">
        <v>1</v>
      </c>
      <c r="BA147" s="167">
        <f>IF(AZ147=1,G147,0)</f>
        <v>0</v>
      </c>
      <c r="BB147" s="167">
        <f>IF(AZ147=2,G147,0)</f>
        <v>0</v>
      </c>
      <c r="BC147" s="167">
        <f>IF(AZ147=3,G147,0)</f>
        <v>0</v>
      </c>
      <c r="BD147" s="167">
        <f>IF(AZ147=4,G147,0)</f>
        <v>0</v>
      </c>
      <c r="BE147" s="167">
        <f>IF(AZ147=5,G147,0)</f>
        <v>0</v>
      </c>
      <c r="CA147" s="202">
        <v>1</v>
      </c>
      <c r="CB147" s="202">
        <v>1</v>
      </c>
      <c r="CZ147" s="167">
        <v>4.8999999999999998E-4</v>
      </c>
    </row>
    <row r="148" spans="1:104">
      <c r="A148" s="203"/>
      <c r="B148" s="205"/>
      <c r="C148" s="206" t="s">
        <v>273</v>
      </c>
      <c r="D148" s="207"/>
      <c r="E148" s="208">
        <v>8</v>
      </c>
      <c r="F148" s="209"/>
      <c r="G148" s="210"/>
      <c r="M148" s="204" t="s">
        <v>273</v>
      </c>
      <c r="O148" s="195"/>
    </row>
    <row r="149" spans="1:104">
      <c r="A149" s="196">
        <v>45</v>
      </c>
      <c r="B149" s="197" t="s">
        <v>274</v>
      </c>
      <c r="C149" s="198" t="s">
        <v>275</v>
      </c>
      <c r="D149" s="199" t="s">
        <v>268</v>
      </c>
      <c r="E149" s="200">
        <v>7.7</v>
      </c>
      <c r="F149" s="200">
        <v>0</v>
      </c>
      <c r="G149" s="201">
        <f>E149*F149</f>
        <v>0</v>
      </c>
      <c r="O149" s="195">
        <v>2</v>
      </c>
      <c r="AA149" s="167">
        <v>1</v>
      </c>
      <c r="AB149" s="167">
        <v>1</v>
      </c>
      <c r="AC149" s="167">
        <v>1</v>
      </c>
      <c r="AZ149" s="167">
        <v>1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1</v>
      </c>
      <c r="CB149" s="202">
        <v>1</v>
      </c>
      <c r="CZ149" s="167">
        <v>0</v>
      </c>
    </row>
    <row r="150" spans="1:104">
      <c r="A150" s="203"/>
      <c r="B150" s="205"/>
      <c r="C150" s="206" t="s">
        <v>276</v>
      </c>
      <c r="D150" s="207"/>
      <c r="E150" s="208">
        <v>1.4</v>
      </c>
      <c r="F150" s="209"/>
      <c r="G150" s="210"/>
      <c r="M150" s="204" t="s">
        <v>276</v>
      </c>
      <c r="O150" s="195"/>
    </row>
    <row r="151" spans="1:104">
      <c r="A151" s="203"/>
      <c r="B151" s="205"/>
      <c r="C151" s="206" t="s">
        <v>277</v>
      </c>
      <c r="D151" s="207"/>
      <c r="E151" s="208">
        <v>2.4</v>
      </c>
      <c r="F151" s="209"/>
      <c r="G151" s="210"/>
      <c r="M151" s="204" t="s">
        <v>277</v>
      </c>
      <c r="O151" s="195"/>
    </row>
    <row r="152" spans="1:104">
      <c r="A152" s="203"/>
      <c r="B152" s="205"/>
      <c r="C152" s="206" t="s">
        <v>278</v>
      </c>
      <c r="D152" s="207"/>
      <c r="E152" s="208">
        <v>3.9</v>
      </c>
      <c r="F152" s="209"/>
      <c r="G152" s="210"/>
      <c r="M152" s="204" t="s">
        <v>278</v>
      </c>
      <c r="O152" s="195"/>
    </row>
    <row r="153" spans="1:104">
      <c r="A153" s="196">
        <v>46</v>
      </c>
      <c r="B153" s="197" t="s">
        <v>279</v>
      </c>
      <c r="C153" s="198" t="s">
        <v>280</v>
      </c>
      <c r="D153" s="199" t="s">
        <v>268</v>
      </c>
      <c r="E153" s="200">
        <v>3.08</v>
      </c>
      <c r="F153" s="200">
        <v>0</v>
      </c>
      <c r="G153" s="201">
        <f>E153*F153</f>
        <v>0</v>
      </c>
      <c r="O153" s="195">
        <v>2</v>
      </c>
      <c r="AA153" s="167">
        <v>1</v>
      </c>
      <c r="AB153" s="167">
        <v>1</v>
      </c>
      <c r="AC153" s="167">
        <v>1</v>
      </c>
      <c r="AZ153" s="167">
        <v>1</v>
      </c>
      <c r="BA153" s="167">
        <f>IF(AZ153=1,G153,0)</f>
        <v>0</v>
      </c>
      <c r="BB153" s="167">
        <f>IF(AZ153=2,G153,0)</f>
        <v>0</v>
      </c>
      <c r="BC153" s="167">
        <f>IF(AZ153=3,G153,0)</f>
        <v>0</v>
      </c>
      <c r="BD153" s="167">
        <f>IF(AZ153=4,G153,0)</f>
        <v>0</v>
      </c>
      <c r="BE153" s="167">
        <f>IF(AZ153=5,G153,0)</f>
        <v>0</v>
      </c>
      <c r="CA153" s="202">
        <v>1</v>
      </c>
      <c r="CB153" s="202">
        <v>1</v>
      </c>
      <c r="CZ153" s="167">
        <v>4.9570000000000003E-2</v>
      </c>
    </row>
    <row r="154" spans="1:104">
      <c r="A154" s="203"/>
      <c r="B154" s="205"/>
      <c r="C154" s="206" t="s">
        <v>281</v>
      </c>
      <c r="D154" s="207"/>
      <c r="E154" s="208">
        <v>3.08</v>
      </c>
      <c r="F154" s="209"/>
      <c r="G154" s="210"/>
      <c r="M154" s="204" t="s">
        <v>281</v>
      </c>
      <c r="O154" s="195"/>
    </row>
    <row r="155" spans="1:104">
      <c r="A155" s="196">
        <v>47</v>
      </c>
      <c r="B155" s="197" t="s">
        <v>282</v>
      </c>
      <c r="C155" s="198" t="s">
        <v>283</v>
      </c>
      <c r="D155" s="199" t="s">
        <v>95</v>
      </c>
      <c r="E155" s="200">
        <v>92.203599999999994</v>
      </c>
      <c r="F155" s="200">
        <v>0</v>
      </c>
      <c r="G155" s="201">
        <f>E155*F155</f>
        <v>0</v>
      </c>
      <c r="O155" s="195">
        <v>2</v>
      </c>
      <c r="AA155" s="167">
        <v>1</v>
      </c>
      <c r="AB155" s="167">
        <v>1</v>
      </c>
      <c r="AC155" s="167">
        <v>1</v>
      </c>
      <c r="AZ155" s="167">
        <v>1</v>
      </c>
      <c r="BA155" s="167">
        <f>IF(AZ155=1,G155,0)</f>
        <v>0</v>
      </c>
      <c r="BB155" s="167">
        <f>IF(AZ155=2,G155,0)</f>
        <v>0</v>
      </c>
      <c r="BC155" s="167">
        <f>IF(AZ155=3,G155,0)</f>
        <v>0</v>
      </c>
      <c r="BD155" s="167">
        <f>IF(AZ155=4,G155,0)</f>
        <v>0</v>
      </c>
      <c r="BE155" s="167">
        <f>IF(AZ155=5,G155,0)</f>
        <v>0</v>
      </c>
      <c r="CA155" s="202">
        <v>1</v>
      </c>
      <c r="CB155" s="202">
        <v>1</v>
      </c>
      <c r="CZ155" s="167">
        <v>0</v>
      </c>
    </row>
    <row r="156" spans="1:104">
      <c r="A156" s="203"/>
      <c r="B156" s="205"/>
      <c r="C156" s="206" t="s">
        <v>284</v>
      </c>
      <c r="D156" s="207"/>
      <c r="E156" s="208">
        <v>22.326599999999999</v>
      </c>
      <c r="F156" s="209"/>
      <c r="G156" s="210"/>
      <c r="M156" s="204" t="s">
        <v>284</v>
      </c>
      <c r="O156" s="195"/>
    </row>
    <row r="157" spans="1:104">
      <c r="A157" s="203"/>
      <c r="B157" s="205"/>
      <c r="C157" s="206" t="s">
        <v>285</v>
      </c>
      <c r="D157" s="207"/>
      <c r="E157" s="208">
        <v>-0.245</v>
      </c>
      <c r="F157" s="209"/>
      <c r="G157" s="210"/>
      <c r="M157" s="204" t="s">
        <v>285</v>
      </c>
      <c r="O157" s="195"/>
    </row>
    <row r="158" spans="1:104">
      <c r="A158" s="203"/>
      <c r="B158" s="205"/>
      <c r="C158" s="206" t="s">
        <v>286</v>
      </c>
      <c r="D158" s="207"/>
      <c r="E158" s="208">
        <v>-1.1903999999999999</v>
      </c>
      <c r="F158" s="209"/>
      <c r="G158" s="210"/>
      <c r="M158" s="204" t="s">
        <v>286</v>
      </c>
      <c r="O158" s="195"/>
    </row>
    <row r="159" spans="1:104">
      <c r="A159" s="203"/>
      <c r="B159" s="205"/>
      <c r="C159" s="206" t="s">
        <v>287</v>
      </c>
      <c r="D159" s="207"/>
      <c r="E159" s="208">
        <v>1.264</v>
      </c>
      <c r="F159" s="209"/>
      <c r="G159" s="210"/>
      <c r="M159" s="204" t="s">
        <v>287</v>
      </c>
      <c r="O159" s="195"/>
    </row>
    <row r="160" spans="1:104">
      <c r="A160" s="203"/>
      <c r="B160" s="205"/>
      <c r="C160" s="206" t="s">
        <v>288</v>
      </c>
      <c r="D160" s="207"/>
      <c r="E160" s="208">
        <v>19.0351</v>
      </c>
      <c r="F160" s="209"/>
      <c r="G160" s="210"/>
      <c r="M160" s="204" t="s">
        <v>288</v>
      </c>
      <c r="O160" s="195"/>
    </row>
    <row r="161" spans="1:104">
      <c r="A161" s="203"/>
      <c r="B161" s="205"/>
      <c r="C161" s="206" t="s">
        <v>289</v>
      </c>
      <c r="D161" s="207"/>
      <c r="E161" s="208">
        <v>-1.1865000000000001</v>
      </c>
      <c r="F161" s="209"/>
      <c r="G161" s="210"/>
      <c r="M161" s="204" t="s">
        <v>289</v>
      </c>
      <c r="O161" s="195"/>
    </row>
    <row r="162" spans="1:104">
      <c r="A162" s="203"/>
      <c r="B162" s="205"/>
      <c r="C162" s="206" t="s">
        <v>290</v>
      </c>
      <c r="D162" s="207"/>
      <c r="E162" s="208">
        <v>-0.18</v>
      </c>
      <c r="F162" s="209"/>
      <c r="G162" s="210"/>
      <c r="M162" s="204" t="s">
        <v>290</v>
      </c>
      <c r="O162" s="195"/>
    </row>
    <row r="163" spans="1:104">
      <c r="A163" s="203"/>
      <c r="B163" s="205"/>
      <c r="C163" s="206" t="s">
        <v>291</v>
      </c>
      <c r="D163" s="207"/>
      <c r="E163" s="208">
        <v>-0.246</v>
      </c>
      <c r="F163" s="209"/>
      <c r="G163" s="210"/>
      <c r="M163" s="204" t="s">
        <v>291</v>
      </c>
      <c r="O163" s="195"/>
    </row>
    <row r="164" spans="1:104">
      <c r="A164" s="203"/>
      <c r="B164" s="205"/>
      <c r="C164" s="206" t="s">
        <v>292</v>
      </c>
      <c r="D164" s="207"/>
      <c r="E164" s="208">
        <v>1.1424000000000001</v>
      </c>
      <c r="F164" s="209"/>
      <c r="G164" s="210"/>
      <c r="M164" s="204" t="s">
        <v>292</v>
      </c>
      <c r="O164" s="195"/>
    </row>
    <row r="165" spans="1:104">
      <c r="A165" s="203"/>
      <c r="B165" s="205"/>
      <c r="C165" s="206" t="s">
        <v>293</v>
      </c>
      <c r="D165" s="207"/>
      <c r="E165" s="208">
        <v>0.59550000000000003</v>
      </c>
      <c r="F165" s="209"/>
      <c r="G165" s="210"/>
      <c r="M165" s="204" t="s">
        <v>293</v>
      </c>
      <c r="O165" s="195"/>
    </row>
    <row r="166" spans="1:104">
      <c r="A166" s="203"/>
      <c r="B166" s="205"/>
      <c r="C166" s="206" t="s">
        <v>294</v>
      </c>
      <c r="D166" s="207"/>
      <c r="E166" s="208">
        <v>15.327199999999999</v>
      </c>
      <c r="F166" s="209"/>
      <c r="G166" s="210"/>
      <c r="M166" s="204" t="s">
        <v>294</v>
      </c>
      <c r="O166" s="195"/>
    </row>
    <row r="167" spans="1:104">
      <c r="A167" s="203"/>
      <c r="B167" s="205"/>
      <c r="C167" s="206" t="s">
        <v>295</v>
      </c>
      <c r="D167" s="207"/>
      <c r="E167" s="208">
        <v>-0.34300000000000003</v>
      </c>
      <c r="F167" s="209"/>
      <c r="G167" s="210"/>
      <c r="M167" s="204" t="s">
        <v>295</v>
      </c>
      <c r="O167" s="195"/>
    </row>
    <row r="168" spans="1:104">
      <c r="A168" s="203"/>
      <c r="B168" s="205"/>
      <c r="C168" s="206" t="s">
        <v>296</v>
      </c>
      <c r="D168" s="207"/>
      <c r="E168" s="208">
        <v>5.2271999999999998</v>
      </c>
      <c r="F168" s="209"/>
      <c r="G168" s="210"/>
      <c r="M168" s="204" t="s">
        <v>296</v>
      </c>
      <c r="O168" s="195"/>
    </row>
    <row r="169" spans="1:104">
      <c r="A169" s="203"/>
      <c r="B169" s="205"/>
      <c r="C169" s="206" t="s">
        <v>297</v>
      </c>
      <c r="D169" s="207"/>
      <c r="E169" s="208">
        <v>29.660399999999999</v>
      </c>
      <c r="F169" s="209"/>
      <c r="G169" s="210"/>
      <c r="M169" s="204" t="s">
        <v>297</v>
      </c>
      <c r="O169" s="195"/>
    </row>
    <row r="170" spans="1:104">
      <c r="A170" s="203"/>
      <c r="B170" s="205"/>
      <c r="C170" s="206" t="s">
        <v>298</v>
      </c>
      <c r="D170" s="207"/>
      <c r="E170" s="208">
        <v>-1.8</v>
      </c>
      <c r="F170" s="209"/>
      <c r="G170" s="210"/>
      <c r="M170" s="204" t="s">
        <v>298</v>
      </c>
      <c r="O170" s="195"/>
    </row>
    <row r="171" spans="1:104">
      <c r="A171" s="203"/>
      <c r="B171" s="205"/>
      <c r="C171" s="206" t="s">
        <v>299</v>
      </c>
      <c r="D171" s="207"/>
      <c r="E171" s="208">
        <v>-3.9780000000000002</v>
      </c>
      <c r="F171" s="209"/>
      <c r="G171" s="210"/>
      <c r="M171" s="204" t="s">
        <v>299</v>
      </c>
      <c r="O171" s="195"/>
    </row>
    <row r="172" spans="1:104">
      <c r="A172" s="203"/>
      <c r="B172" s="205"/>
      <c r="C172" s="206" t="s">
        <v>300</v>
      </c>
      <c r="D172" s="207"/>
      <c r="E172" s="208">
        <v>-1.6</v>
      </c>
      <c r="F172" s="209"/>
      <c r="G172" s="210"/>
      <c r="M172" s="204" t="s">
        <v>300</v>
      </c>
      <c r="O172" s="195"/>
    </row>
    <row r="173" spans="1:104">
      <c r="A173" s="203"/>
      <c r="B173" s="205"/>
      <c r="C173" s="206" t="s">
        <v>301</v>
      </c>
      <c r="D173" s="207"/>
      <c r="E173" s="208">
        <v>-3.25</v>
      </c>
      <c r="F173" s="209"/>
      <c r="G173" s="210"/>
      <c r="M173" s="204" t="s">
        <v>301</v>
      </c>
      <c r="O173" s="195"/>
    </row>
    <row r="174" spans="1:104" ht="22.5">
      <c r="A174" s="203"/>
      <c r="B174" s="205"/>
      <c r="C174" s="206" t="s">
        <v>302</v>
      </c>
      <c r="D174" s="207"/>
      <c r="E174" s="208">
        <v>6.9379999999999997</v>
      </c>
      <c r="F174" s="209"/>
      <c r="G174" s="210"/>
      <c r="M174" s="204" t="s">
        <v>302</v>
      </c>
      <c r="O174" s="195"/>
    </row>
    <row r="175" spans="1:104">
      <c r="A175" s="203"/>
      <c r="B175" s="205"/>
      <c r="C175" s="206" t="s">
        <v>303</v>
      </c>
      <c r="D175" s="207"/>
      <c r="E175" s="208">
        <v>4.7061000000000002</v>
      </c>
      <c r="F175" s="209"/>
      <c r="G175" s="210"/>
      <c r="M175" s="204" t="s">
        <v>303</v>
      </c>
      <c r="O175" s="195"/>
    </row>
    <row r="176" spans="1:104">
      <c r="A176" s="196">
        <v>48</v>
      </c>
      <c r="B176" s="197" t="s">
        <v>304</v>
      </c>
      <c r="C176" s="198" t="s">
        <v>305</v>
      </c>
      <c r="D176" s="199" t="s">
        <v>95</v>
      </c>
      <c r="E176" s="200">
        <v>92.2</v>
      </c>
      <c r="F176" s="200">
        <v>0</v>
      </c>
      <c r="G176" s="201">
        <f>E176*F176</f>
        <v>0</v>
      </c>
      <c r="O176" s="195">
        <v>2</v>
      </c>
      <c r="AA176" s="167">
        <v>1</v>
      </c>
      <c r="AB176" s="167">
        <v>1</v>
      </c>
      <c r="AC176" s="167">
        <v>1</v>
      </c>
      <c r="AZ176" s="167">
        <v>1</v>
      </c>
      <c r="BA176" s="167">
        <f>IF(AZ176=1,G176,0)</f>
        <v>0</v>
      </c>
      <c r="BB176" s="167">
        <f>IF(AZ176=2,G176,0)</f>
        <v>0</v>
      </c>
      <c r="BC176" s="167">
        <f>IF(AZ176=3,G176,0)</f>
        <v>0</v>
      </c>
      <c r="BD176" s="167">
        <f>IF(AZ176=4,G176,0)</f>
        <v>0</v>
      </c>
      <c r="BE176" s="167">
        <f>IF(AZ176=5,G176,0)</f>
        <v>0</v>
      </c>
      <c r="CA176" s="202">
        <v>1</v>
      </c>
      <c r="CB176" s="202">
        <v>1</v>
      </c>
      <c r="CZ176" s="167">
        <v>0</v>
      </c>
    </row>
    <row r="177" spans="1:104">
      <c r="A177" s="196">
        <v>49</v>
      </c>
      <c r="B177" s="197" t="s">
        <v>306</v>
      </c>
      <c r="C177" s="198" t="s">
        <v>307</v>
      </c>
      <c r="D177" s="199" t="s">
        <v>95</v>
      </c>
      <c r="E177" s="200">
        <v>61.550699999999999</v>
      </c>
      <c r="F177" s="200">
        <v>0</v>
      </c>
      <c r="G177" s="201">
        <f>E177*F177</f>
        <v>0</v>
      </c>
      <c r="O177" s="195">
        <v>2</v>
      </c>
      <c r="AA177" s="167">
        <v>1</v>
      </c>
      <c r="AB177" s="167">
        <v>0</v>
      </c>
      <c r="AC177" s="167">
        <v>0</v>
      </c>
      <c r="AZ177" s="167">
        <v>1</v>
      </c>
      <c r="BA177" s="167">
        <f>IF(AZ177=1,G177,0)</f>
        <v>0</v>
      </c>
      <c r="BB177" s="167">
        <f>IF(AZ177=2,G177,0)</f>
        <v>0</v>
      </c>
      <c r="BC177" s="167">
        <f>IF(AZ177=3,G177,0)</f>
        <v>0</v>
      </c>
      <c r="BD177" s="167">
        <f>IF(AZ177=4,G177,0)</f>
        <v>0</v>
      </c>
      <c r="BE177" s="167">
        <f>IF(AZ177=5,G177,0)</f>
        <v>0</v>
      </c>
      <c r="CA177" s="202">
        <v>1</v>
      </c>
      <c r="CB177" s="202">
        <v>0</v>
      </c>
      <c r="CZ177" s="167">
        <v>0</v>
      </c>
    </row>
    <row r="178" spans="1:104">
      <c r="A178" s="203"/>
      <c r="B178" s="205"/>
      <c r="C178" s="206" t="s">
        <v>308</v>
      </c>
      <c r="D178" s="207"/>
      <c r="E178" s="208">
        <v>33.402000000000001</v>
      </c>
      <c r="F178" s="209"/>
      <c r="G178" s="210"/>
      <c r="M178" s="204" t="s">
        <v>308</v>
      </c>
      <c r="O178" s="195"/>
    </row>
    <row r="179" spans="1:104">
      <c r="A179" s="203"/>
      <c r="B179" s="205"/>
      <c r="C179" s="206" t="s">
        <v>309</v>
      </c>
      <c r="D179" s="207"/>
      <c r="E179" s="208">
        <v>-1.8620000000000001</v>
      </c>
      <c r="F179" s="209"/>
      <c r="G179" s="210"/>
      <c r="M179" s="204" t="s">
        <v>309</v>
      </c>
      <c r="O179" s="195"/>
    </row>
    <row r="180" spans="1:104">
      <c r="A180" s="203"/>
      <c r="B180" s="205"/>
      <c r="C180" s="206" t="s">
        <v>310</v>
      </c>
      <c r="D180" s="207"/>
      <c r="E180" s="208">
        <v>-1.2317</v>
      </c>
      <c r="F180" s="209"/>
      <c r="G180" s="210"/>
      <c r="M180" s="204" t="s">
        <v>310</v>
      </c>
      <c r="O180" s="195"/>
    </row>
    <row r="181" spans="1:104">
      <c r="A181" s="203"/>
      <c r="B181" s="205"/>
      <c r="C181" s="206" t="s">
        <v>311</v>
      </c>
      <c r="D181" s="207"/>
      <c r="E181" s="208">
        <v>-1.2099</v>
      </c>
      <c r="F181" s="209"/>
      <c r="G181" s="210"/>
      <c r="M181" s="204" t="s">
        <v>311</v>
      </c>
      <c r="O181" s="195"/>
    </row>
    <row r="182" spans="1:104">
      <c r="A182" s="203"/>
      <c r="B182" s="205"/>
      <c r="C182" s="206" t="s">
        <v>312</v>
      </c>
      <c r="D182" s="207"/>
      <c r="E182" s="208">
        <v>-1.5376000000000001</v>
      </c>
      <c r="F182" s="209"/>
      <c r="G182" s="210"/>
      <c r="M182" s="204" t="s">
        <v>312</v>
      </c>
      <c r="O182" s="195"/>
    </row>
    <row r="183" spans="1:104">
      <c r="A183" s="203"/>
      <c r="B183" s="205"/>
      <c r="C183" s="206" t="s">
        <v>313</v>
      </c>
      <c r="D183" s="207"/>
      <c r="E183" s="208">
        <v>1.52</v>
      </c>
      <c r="F183" s="209"/>
      <c r="G183" s="210"/>
      <c r="M183" s="204" t="s">
        <v>313</v>
      </c>
      <c r="O183" s="195"/>
    </row>
    <row r="184" spans="1:104">
      <c r="A184" s="203"/>
      <c r="B184" s="205"/>
      <c r="C184" s="206" t="s">
        <v>314</v>
      </c>
      <c r="D184" s="207"/>
      <c r="E184" s="208">
        <v>24.129000000000001</v>
      </c>
      <c r="F184" s="209"/>
      <c r="G184" s="210"/>
      <c r="M184" s="204" t="s">
        <v>314</v>
      </c>
      <c r="O184" s="195"/>
    </row>
    <row r="185" spans="1:104">
      <c r="A185" s="203"/>
      <c r="B185" s="205"/>
      <c r="C185" s="206" t="s">
        <v>289</v>
      </c>
      <c r="D185" s="207"/>
      <c r="E185" s="208">
        <v>-1.1865000000000001</v>
      </c>
      <c r="F185" s="209"/>
      <c r="G185" s="210"/>
      <c r="M185" s="204" t="s">
        <v>289</v>
      </c>
      <c r="O185" s="195"/>
    </row>
    <row r="186" spans="1:104">
      <c r="A186" s="203"/>
      <c r="B186" s="205"/>
      <c r="C186" s="206" t="s">
        <v>315</v>
      </c>
      <c r="D186" s="207"/>
      <c r="E186" s="208">
        <v>-1.62</v>
      </c>
      <c r="F186" s="209"/>
      <c r="G186" s="210"/>
      <c r="M186" s="204" t="s">
        <v>315</v>
      </c>
      <c r="O186" s="195"/>
    </row>
    <row r="187" spans="1:104">
      <c r="A187" s="203"/>
      <c r="B187" s="205"/>
      <c r="C187" s="206" t="s">
        <v>316</v>
      </c>
      <c r="D187" s="207"/>
      <c r="E187" s="208">
        <v>-1.1808000000000001</v>
      </c>
      <c r="F187" s="209"/>
      <c r="G187" s="210"/>
      <c r="M187" s="204" t="s">
        <v>316</v>
      </c>
      <c r="O187" s="195"/>
    </row>
    <row r="188" spans="1:104">
      <c r="A188" s="203"/>
      <c r="B188" s="205"/>
      <c r="C188" s="206" t="s">
        <v>317</v>
      </c>
      <c r="D188" s="207"/>
      <c r="E188" s="208">
        <v>2.448</v>
      </c>
      <c r="F188" s="209"/>
      <c r="G188" s="210"/>
      <c r="M188" s="204" t="s">
        <v>317</v>
      </c>
      <c r="O188" s="195"/>
    </row>
    <row r="189" spans="1:104">
      <c r="A189" s="203"/>
      <c r="B189" s="205"/>
      <c r="C189" s="206" t="s">
        <v>318</v>
      </c>
      <c r="D189" s="207"/>
      <c r="E189" s="208">
        <v>0.54</v>
      </c>
      <c r="F189" s="209"/>
      <c r="G189" s="210"/>
      <c r="M189" s="204" t="s">
        <v>318</v>
      </c>
      <c r="O189" s="195"/>
    </row>
    <row r="190" spans="1:104">
      <c r="A190" s="203"/>
      <c r="B190" s="205"/>
      <c r="C190" s="206" t="s">
        <v>319</v>
      </c>
      <c r="D190" s="207"/>
      <c r="E190" s="208">
        <v>3.927</v>
      </c>
      <c r="F190" s="209"/>
      <c r="G190" s="210"/>
      <c r="M190" s="204" t="s">
        <v>319</v>
      </c>
      <c r="O190" s="195"/>
    </row>
    <row r="191" spans="1:104">
      <c r="A191" s="203"/>
      <c r="B191" s="205"/>
      <c r="C191" s="206" t="s">
        <v>320</v>
      </c>
      <c r="D191" s="207"/>
      <c r="E191" s="208">
        <v>8.64</v>
      </c>
      <c r="F191" s="209"/>
      <c r="G191" s="210"/>
      <c r="M191" s="204" t="s">
        <v>320</v>
      </c>
      <c r="O191" s="195"/>
    </row>
    <row r="192" spans="1:104">
      <c r="A192" s="203"/>
      <c r="B192" s="205"/>
      <c r="C192" s="206" t="s">
        <v>321</v>
      </c>
      <c r="D192" s="207"/>
      <c r="E192" s="208">
        <v>-1.4268000000000001</v>
      </c>
      <c r="F192" s="209"/>
      <c r="G192" s="210"/>
      <c r="M192" s="204" t="s">
        <v>321</v>
      </c>
      <c r="O192" s="195"/>
    </row>
    <row r="193" spans="1:104">
      <c r="A193" s="203"/>
      <c r="B193" s="205"/>
      <c r="C193" s="206" t="s">
        <v>298</v>
      </c>
      <c r="D193" s="207"/>
      <c r="E193" s="208">
        <v>-1.8</v>
      </c>
      <c r="F193" s="209"/>
      <c r="G193" s="210"/>
      <c r="M193" s="204" t="s">
        <v>298</v>
      </c>
      <c r="O193" s="195"/>
    </row>
    <row r="194" spans="1:104">
      <c r="A194" s="211"/>
      <c r="B194" s="212" t="s">
        <v>74</v>
      </c>
      <c r="C194" s="213" t="str">
        <f>CONCATENATE(B131," ",C131)</f>
        <v>97 Prorážení otvorů</v>
      </c>
      <c r="D194" s="214"/>
      <c r="E194" s="215"/>
      <c r="F194" s="216"/>
      <c r="G194" s="217">
        <f>SUM(G131:G193)</f>
        <v>0</v>
      </c>
      <c r="O194" s="195">
        <v>4</v>
      </c>
      <c r="BA194" s="218">
        <f>SUM(BA131:BA193)</f>
        <v>0</v>
      </c>
      <c r="BB194" s="218">
        <f>SUM(BB131:BB193)</f>
        <v>0</v>
      </c>
      <c r="BC194" s="218">
        <f>SUM(BC131:BC193)</f>
        <v>0</v>
      </c>
      <c r="BD194" s="218">
        <f>SUM(BD131:BD193)</f>
        <v>0</v>
      </c>
      <c r="BE194" s="218">
        <f>SUM(BE131:BE193)</f>
        <v>0</v>
      </c>
    </row>
    <row r="195" spans="1:104">
      <c r="A195" s="188" t="s">
        <v>72</v>
      </c>
      <c r="B195" s="189" t="s">
        <v>322</v>
      </c>
      <c r="C195" s="190" t="s">
        <v>323</v>
      </c>
      <c r="D195" s="191"/>
      <c r="E195" s="192"/>
      <c r="F195" s="192"/>
      <c r="G195" s="193"/>
      <c r="H195" s="194"/>
      <c r="I195" s="194"/>
      <c r="O195" s="195">
        <v>1</v>
      </c>
    </row>
    <row r="196" spans="1:104">
      <c r="A196" s="196">
        <v>50</v>
      </c>
      <c r="B196" s="197" t="s">
        <v>324</v>
      </c>
      <c r="C196" s="198" t="s">
        <v>325</v>
      </c>
      <c r="D196" s="199" t="s">
        <v>104</v>
      </c>
      <c r="E196" s="200">
        <v>10.386707536999999</v>
      </c>
      <c r="F196" s="200">
        <v>0</v>
      </c>
      <c r="G196" s="201">
        <f>E196*F196</f>
        <v>0</v>
      </c>
      <c r="O196" s="195">
        <v>2</v>
      </c>
      <c r="AA196" s="167">
        <v>7</v>
      </c>
      <c r="AB196" s="167">
        <v>1</v>
      </c>
      <c r="AC196" s="167">
        <v>2</v>
      </c>
      <c r="AZ196" s="167">
        <v>1</v>
      </c>
      <c r="BA196" s="167">
        <f>IF(AZ196=1,G196,0)</f>
        <v>0</v>
      </c>
      <c r="BB196" s="167">
        <f>IF(AZ196=2,G196,0)</f>
        <v>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202">
        <v>7</v>
      </c>
      <c r="CB196" s="202">
        <v>1</v>
      </c>
      <c r="CZ196" s="167">
        <v>0</v>
      </c>
    </row>
    <row r="197" spans="1:104">
      <c r="A197" s="211"/>
      <c r="B197" s="212" t="s">
        <v>74</v>
      </c>
      <c r="C197" s="213" t="str">
        <f>CONCATENATE(B195," ",C195)</f>
        <v>99 Staveništní přesun hmot</v>
      </c>
      <c r="D197" s="214"/>
      <c r="E197" s="215"/>
      <c r="F197" s="216"/>
      <c r="G197" s="217">
        <f>SUM(G195:G196)</f>
        <v>0</v>
      </c>
      <c r="O197" s="195">
        <v>4</v>
      </c>
      <c r="BA197" s="218">
        <f>SUM(BA195:BA196)</f>
        <v>0</v>
      </c>
      <c r="BB197" s="218">
        <f>SUM(BB195:BB196)</f>
        <v>0</v>
      </c>
      <c r="BC197" s="218">
        <f>SUM(BC195:BC196)</f>
        <v>0</v>
      </c>
      <c r="BD197" s="218">
        <f>SUM(BD195:BD196)</f>
        <v>0</v>
      </c>
      <c r="BE197" s="218">
        <f>SUM(BE195:BE196)</f>
        <v>0</v>
      </c>
    </row>
    <row r="198" spans="1:104">
      <c r="A198" s="188" t="s">
        <v>72</v>
      </c>
      <c r="B198" s="189" t="s">
        <v>326</v>
      </c>
      <c r="C198" s="190" t="s">
        <v>327</v>
      </c>
      <c r="D198" s="191"/>
      <c r="E198" s="192"/>
      <c r="F198" s="192"/>
      <c r="G198" s="193"/>
      <c r="H198" s="194"/>
      <c r="I198" s="194"/>
      <c r="O198" s="195">
        <v>1</v>
      </c>
    </row>
    <row r="199" spans="1:104">
      <c r="A199" s="196">
        <v>51</v>
      </c>
      <c r="B199" s="197" t="s">
        <v>328</v>
      </c>
      <c r="C199" s="198" t="s">
        <v>329</v>
      </c>
      <c r="D199" s="199" t="s">
        <v>268</v>
      </c>
      <c r="E199" s="200">
        <v>46.36</v>
      </c>
      <c r="F199" s="200">
        <v>0</v>
      </c>
      <c r="G199" s="201">
        <f>E199*F199</f>
        <v>0</v>
      </c>
      <c r="O199" s="195">
        <v>2</v>
      </c>
      <c r="AA199" s="167">
        <v>1</v>
      </c>
      <c r="AB199" s="167">
        <v>7</v>
      </c>
      <c r="AC199" s="167">
        <v>7</v>
      </c>
      <c r="AZ199" s="167">
        <v>2</v>
      </c>
      <c r="BA199" s="167">
        <f>IF(AZ199=1,G199,0)</f>
        <v>0</v>
      </c>
      <c r="BB199" s="167">
        <f>IF(AZ199=2,G199,0)</f>
        <v>0</v>
      </c>
      <c r="BC199" s="167">
        <f>IF(AZ199=3,G199,0)</f>
        <v>0</v>
      </c>
      <c r="BD199" s="167">
        <f>IF(AZ199=4,G199,0)</f>
        <v>0</v>
      </c>
      <c r="BE199" s="167">
        <f>IF(AZ199=5,G199,0)</f>
        <v>0</v>
      </c>
      <c r="CA199" s="202">
        <v>1</v>
      </c>
      <c r="CB199" s="202">
        <v>7</v>
      </c>
      <c r="CZ199" s="167">
        <v>1.1E-4</v>
      </c>
    </row>
    <row r="200" spans="1:104">
      <c r="A200" s="203"/>
      <c r="B200" s="205"/>
      <c r="C200" s="206" t="s">
        <v>330</v>
      </c>
      <c r="D200" s="207"/>
      <c r="E200" s="208">
        <v>16.899999999999999</v>
      </c>
      <c r="F200" s="209"/>
      <c r="G200" s="210"/>
      <c r="M200" s="204" t="s">
        <v>330</v>
      </c>
      <c r="O200" s="195"/>
    </row>
    <row r="201" spans="1:104">
      <c r="A201" s="203"/>
      <c r="B201" s="205"/>
      <c r="C201" s="206" t="s">
        <v>331</v>
      </c>
      <c r="D201" s="207"/>
      <c r="E201" s="208">
        <v>-6.64</v>
      </c>
      <c r="F201" s="209"/>
      <c r="G201" s="210"/>
      <c r="M201" s="204" t="s">
        <v>331</v>
      </c>
      <c r="O201" s="195"/>
    </row>
    <row r="202" spans="1:104">
      <c r="A202" s="203"/>
      <c r="B202" s="205"/>
      <c r="C202" s="206" t="s">
        <v>332</v>
      </c>
      <c r="D202" s="207"/>
      <c r="E202" s="208">
        <v>2.5</v>
      </c>
      <c r="F202" s="209"/>
      <c r="G202" s="210"/>
      <c r="M202" s="204" t="s">
        <v>332</v>
      </c>
      <c r="O202" s="195"/>
    </row>
    <row r="203" spans="1:104">
      <c r="A203" s="203"/>
      <c r="B203" s="205"/>
      <c r="C203" s="206" t="s">
        <v>333</v>
      </c>
      <c r="D203" s="207"/>
      <c r="E203" s="208">
        <v>15.62</v>
      </c>
      <c r="F203" s="209"/>
      <c r="G203" s="210"/>
      <c r="M203" s="204" t="s">
        <v>333</v>
      </c>
      <c r="O203" s="195"/>
    </row>
    <row r="204" spans="1:104">
      <c r="A204" s="203"/>
      <c r="B204" s="205"/>
      <c r="C204" s="206" t="s">
        <v>334</v>
      </c>
      <c r="D204" s="207"/>
      <c r="E204" s="208">
        <v>-1.98</v>
      </c>
      <c r="F204" s="209"/>
      <c r="G204" s="210"/>
      <c r="M204" s="204" t="s">
        <v>334</v>
      </c>
      <c r="O204" s="195"/>
    </row>
    <row r="205" spans="1:104">
      <c r="A205" s="203"/>
      <c r="B205" s="205"/>
      <c r="C205" s="206" t="s">
        <v>335</v>
      </c>
      <c r="D205" s="207"/>
      <c r="E205" s="208">
        <v>0.3</v>
      </c>
      <c r="F205" s="209"/>
      <c r="G205" s="210"/>
      <c r="M205" s="204" t="s">
        <v>335</v>
      </c>
      <c r="O205" s="195"/>
    </row>
    <row r="206" spans="1:104">
      <c r="A206" s="203"/>
      <c r="B206" s="205"/>
      <c r="C206" s="206" t="s">
        <v>336</v>
      </c>
      <c r="D206" s="207"/>
      <c r="E206" s="208">
        <v>17.579999999999998</v>
      </c>
      <c r="F206" s="209"/>
      <c r="G206" s="210"/>
      <c r="M206" s="204" t="s">
        <v>336</v>
      </c>
      <c r="O206" s="195"/>
    </row>
    <row r="207" spans="1:104">
      <c r="A207" s="203"/>
      <c r="B207" s="205"/>
      <c r="C207" s="206" t="s">
        <v>337</v>
      </c>
      <c r="D207" s="207"/>
      <c r="E207" s="208">
        <v>-0.98</v>
      </c>
      <c r="F207" s="209"/>
      <c r="G207" s="210"/>
      <c r="M207" s="204" t="s">
        <v>337</v>
      </c>
      <c r="O207" s="195"/>
    </row>
    <row r="208" spans="1:104">
      <c r="A208" s="203"/>
      <c r="B208" s="205"/>
      <c r="C208" s="206" t="s">
        <v>338</v>
      </c>
      <c r="D208" s="207"/>
      <c r="E208" s="208">
        <v>2.2599999999999998</v>
      </c>
      <c r="F208" s="209"/>
      <c r="G208" s="210"/>
      <c r="M208" s="204" t="s">
        <v>338</v>
      </c>
      <c r="O208" s="195"/>
    </row>
    <row r="209" spans="1:104">
      <c r="A209" s="203"/>
      <c r="B209" s="205"/>
      <c r="C209" s="206" t="s">
        <v>339</v>
      </c>
      <c r="D209" s="207"/>
      <c r="E209" s="208">
        <v>0.8</v>
      </c>
      <c r="F209" s="209"/>
      <c r="G209" s="210"/>
      <c r="M209" s="204" t="s">
        <v>339</v>
      </c>
      <c r="O209" s="195"/>
    </row>
    <row r="210" spans="1:104" ht="22.5">
      <c r="A210" s="196">
        <v>52</v>
      </c>
      <c r="B210" s="197" t="s">
        <v>340</v>
      </c>
      <c r="C210" s="198" t="s">
        <v>341</v>
      </c>
      <c r="D210" s="199" t="s">
        <v>95</v>
      </c>
      <c r="E210" s="200">
        <v>111.89830000000001</v>
      </c>
      <c r="F210" s="200">
        <v>0</v>
      </c>
      <c r="G210" s="201">
        <f>E210*F210</f>
        <v>0</v>
      </c>
      <c r="O210" s="195">
        <v>2</v>
      </c>
      <c r="AA210" s="167">
        <v>1</v>
      </c>
      <c r="AB210" s="167">
        <v>0</v>
      </c>
      <c r="AC210" s="167">
        <v>0</v>
      </c>
      <c r="AZ210" s="167">
        <v>2</v>
      </c>
      <c r="BA210" s="167">
        <f>IF(AZ210=1,G210,0)</f>
        <v>0</v>
      </c>
      <c r="BB210" s="167">
        <f>IF(AZ210=2,G210,0)</f>
        <v>0</v>
      </c>
      <c r="BC210" s="167">
        <f>IF(AZ210=3,G210,0)</f>
        <v>0</v>
      </c>
      <c r="BD210" s="167">
        <f>IF(AZ210=4,G210,0)</f>
        <v>0</v>
      </c>
      <c r="BE210" s="167">
        <f>IF(AZ210=5,G210,0)</f>
        <v>0</v>
      </c>
      <c r="CA210" s="202">
        <v>1</v>
      </c>
      <c r="CB210" s="202">
        <v>0</v>
      </c>
      <c r="CZ210" s="167">
        <v>3.6800000000000001E-3</v>
      </c>
    </row>
    <row r="211" spans="1:104">
      <c r="A211" s="203"/>
      <c r="B211" s="205"/>
      <c r="C211" s="206" t="s">
        <v>185</v>
      </c>
      <c r="D211" s="207"/>
      <c r="E211" s="208">
        <v>14.940200000000001</v>
      </c>
      <c r="F211" s="209"/>
      <c r="G211" s="210"/>
      <c r="M211" s="204" t="s">
        <v>185</v>
      </c>
      <c r="O211" s="195"/>
    </row>
    <row r="212" spans="1:104">
      <c r="A212" s="203"/>
      <c r="B212" s="205"/>
      <c r="C212" s="206" t="s">
        <v>186</v>
      </c>
      <c r="D212" s="207"/>
      <c r="E212" s="208">
        <v>33.369900000000001</v>
      </c>
      <c r="F212" s="209"/>
      <c r="G212" s="210"/>
      <c r="M212" s="204" t="s">
        <v>186</v>
      </c>
      <c r="O212" s="195"/>
    </row>
    <row r="213" spans="1:104">
      <c r="A213" s="203"/>
      <c r="B213" s="205"/>
      <c r="C213" s="206" t="s">
        <v>342</v>
      </c>
      <c r="D213" s="207"/>
      <c r="E213" s="208">
        <v>0</v>
      </c>
      <c r="F213" s="209"/>
      <c r="G213" s="210"/>
      <c r="M213" s="204">
        <v>0</v>
      </c>
      <c r="O213" s="195"/>
    </row>
    <row r="214" spans="1:104">
      <c r="A214" s="203"/>
      <c r="B214" s="205"/>
      <c r="C214" s="206" t="s">
        <v>343</v>
      </c>
      <c r="D214" s="207"/>
      <c r="E214" s="208">
        <v>20.34</v>
      </c>
      <c r="F214" s="209"/>
      <c r="G214" s="210"/>
      <c r="M214" s="204" t="s">
        <v>343</v>
      </c>
      <c r="O214" s="195"/>
    </row>
    <row r="215" spans="1:104">
      <c r="A215" s="203"/>
      <c r="B215" s="205"/>
      <c r="C215" s="206" t="s">
        <v>344</v>
      </c>
      <c r="D215" s="207"/>
      <c r="E215" s="208">
        <v>-7.86</v>
      </c>
      <c r="F215" s="209"/>
      <c r="G215" s="210"/>
      <c r="M215" s="204" t="s">
        <v>344</v>
      </c>
      <c r="O215" s="195"/>
    </row>
    <row r="216" spans="1:104">
      <c r="A216" s="203"/>
      <c r="B216" s="205"/>
      <c r="C216" s="206" t="s">
        <v>345</v>
      </c>
      <c r="D216" s="207"/>
      <c r="E216" s="208">
        <v>3.75</v>
      </c>
      <c r="F216" s="209"/>
      <c r="G216" s="210"/>
      <c r="M216" s="204" t="s">
        <v>345</v>
      </c>
      <c r="O216" s="195"/>
    </row>
    <row r="217" spans="1:104">
      <c r="A217" s="203"/>
      <c r="B217" s="205"/>
      <c r="C217" s="206" t="s">
        <v>346</v>
      </c>
      <c r="D217" s="207"/>
      <c r="E217" s="208">
        <v>0.90900000000000003</v>
      </c>
      <c r="F217" s="209"/>
      <c r="G217" s="210"/>
      <c r="M217" s="204" t="s">
        <v>346</v>
      </c>
      <c r="O217" s="195"/>
    </row>
    <row r="218" spans="1:104">
      <c r="A218" s="203"/>
      <c r="B218" s="205"/>
      <c r="C218" s="206" t="s">
        <v>342</v>
      </c>
      <c r="D218" s="207"/>
      <c r="E218" s="208">
        <v>0</v>
      </c>
      <c r="F218" s="209"/>
      <c r="G218" s="210"/>
      <c r="M218" s="204">
        <v>0</v>
      </c>
      <c r="O218" s="195"/>
    </row>
    <row r="219" spans="1:104">
      <c r="A219" s="203"/>
      <c r="B219" s="205"/>
      <c r="C219" s="206" t="s">
        <v>347</v>
      </c>
      <c r="D219" s="207"/>
      <c r="E219" s="208">
        <v>23.43</v>
      </c>
      <c r="F219" s="209"/>
      <c r="G219" s="210"/>
      <c r="M219" s="204" t="s">
        <v>347</v>
      </c>
      <c r="O219" s="195"/>
    </row>
    <row r="220" spans="1:104">
      <c r="A220" s="203"/>
      <c r="B220" s="205"/>
      <c r="C220" s="206" t="s">
        <v>348</v>
      </c>
      <c r="D220" s="207"/>
      <c r="E220" s="208">
        <v>-2.97</v>
      </c>
      <c r="F220" s="209"/>
      <c r="G220" s="210"/>
      <c r="M220" s="204" t="s">
        <v>348</v>
      </c>
      <c r="O220" s="195"/>
    </row>
    <row r="221" spans="1:104">
      <c r="A221" s="203"/>
      <c r="B221" s="205"/>
      <c r="C221" s="206" t="s">
        <v>349</v>
      </c>
      <c r="D221" s="207"/>
      <c r="E221" s="208">
        <v>0.45</v>
      </c>
      <c r="F221" s="209"/>
      <c r="G221" s="210"/>
      <c r="M221" s="204" t="s">
        <v>349</v>
      </c>
      <c r="O221" s="195"/>
    </row>
    <row r="222" spans="1:104">
      <c r="A222" s="203"/>
      <c r="B222" s="205"/>
      <c r="C222" s="206" t="s">
        <v>342</v>
      </c>
      <c r="D222" s="207"/>
      <c r="E222" s="208">
        <v>0</v>
      </c>
      <c r="F222" s="209"/>
      <c r="G222" s="210"/>
      <c r="M222" s="204">
        <v>0</v>
      </c>
      <c r="O222" s="195"/>
    </row>
    <row r="223" spans="1:104">
      <c r="A223" s="203"/>
      <c r="B223" s="205"/>
      <c r="C223" s="206" t="s">
        <v>350</v>
      </c>
      <c r="D223" s="207"/>
      <c r="E223" s="208">
        <v>22.4192</v>
      </c>
      <c r="F223" s="209"/>
      <c r="G223" s="210"/>
      <c r="M223" s="204" t="s">
        <v>350</v>
      </c>
      <c r="O223" s="195"/>
    </row>
    <row r="224" spans="1:104">
      <c r="A224" s="203"/>
      <c r="B224" s="205"/>
      <c r="C224" s="206" t="s">
        <v>351</v>
      </c>
      <c r="D224" s="207"/>
      <c r="E224" s="208">
        <v>-1.47</v>
      </c>
      <c r="F224" s="209"/>
      <c r="G224" s="210"/>
      <c r="M224" s="204" t="s">
        <v>351</v>
      </c>
      <c r="O224" s="195"/>
    </row>
    <row r="225" spans="1:104">
      <c r="A225" s="203"/>
      <c r="B225" s="205"/>
      <c r="C225" s="206" t="s">
        <v>352</v>
      </c>
      <c r="D225" s="207"/>
      <c r="E225" s="208">
        <v>3.39</v>
      </c>
      <c r="F225" s="209"/>
      <c r="G225" s="210"/>
      <c r="M225" s="204" t="s">
        <v>352</v>
      </c>
      <c r="O225" s="195"/>
    </row>
    <row r="226" spans="1:104">
      <c r="A226" s="203"/>
      <c r="B226" s="205"/>
      <c r="C226" s="206" t="s">
        <v>342</v>
      </c>
      <c r="D226" s="207"/>
      <c r="E226" s="208">
        <v>0</v>
      </c>
      <c r="F226" s="209"/>
      <c r="G226" s="210"/>
      <c r="M226" s="204">
        <v>0</v>
      </c>
      <c r="O226" s="195"/>
    </row>
    <row r="227" spans="1:104">
      <c r="A227" s="203"/>
      <c r="B227" s="205"/>
      <c r="C227" s="206" t="s">
        <v>353</v>
      </c>
      <c r="D227" s="207"/>
      <c r="E227" s="208">
        <v>1.2</v>
      </c>
      <c r="F227" s="209"/>
      <c r="G227" s="210"/>
      <c r="M227" s="204" t="s">
        <v>353</v>
      </c>
      <c r="O227" s="195"/>
    </row>
    <row r="228" spans="1:104">
      <c r="A228" s="196">
        <v>53</v>
      </c>
      <c r="B228" s="197" t="s">
        <v>354</v>
      </c>
      <c r="C228" s="198" t="s">
        <v>355</v>
      </c>
      <c r="D228" s="199" t="s">
        <v>87</v>
      </c>
      <c r="E228" s="200">
        <v>16</v>
      </c>
      <c r="F228" s="200">
        <v>0</v>
      </c>
      <c r="G228" s="201">
        <f>E228*F228</f>
        <v>0</v>
      </c>
      <c r="O228" s="195">
        <v>2</v>
      </c>
      <c r="AA228" s="167">
        <v>1</v>
      </c>
      <c r="AB228" s="167">
        <v>0</v>
      </c>
      <c r="AC228" s="167">
        <v>0</v>
      </c>
      <c r="AZ228" s="167">
        <v>2</v>
      </c>
      <c r="BA228" s="167">
        <f>IF(AZ228=1,G228,0)</f>
        <v>0</v>
      </c>
      <c r="BB228" s="167">
        <f>IF(AZ228=2,G228,0)</f>
        <v>0</v>
      </c>
      <c r="BC228" s="167">
        <f>IF(AZ228=3,G228,0)</f>
        <v>0</v>
      </c>
      <c r="BD228" s="167">
        <f>IF(AZ228=4,G228,0)</f>
        <v>0</v>
      </c>
      <c r="BE228" s="167">
        <f>IF(AZ228=5,G228,0)</f>
        <v>0</v>
      </c>
      <c r="CA228" s="202">
        <v>1</v>
      </c>
      <c r="CB228" s="202">
        <v>0</v>
      </c>
      <c r="CZ228" s="167">
        <v>4.2999999999999999E-4</v>
      </c>
    </row>
    <row r="229" spans="1:104">
      <c r="A229" s="196">
        <v>54</v>
      </c>
      <c r="B229" s="197" t="s">
        <v>356</v>
      </c>
      <c r="C229" s="198" t="s">
        <v>357</v>
      </c>
      <c r="D229" s="199" t="s">
        <v>61</v>
      </c>
      <c r="E229" s="200"/>
      <c r="F229" s="200">
        <v>0</v>
      </c>
      <c r="G229" s="201">
        <f>E229*F229</f>
        <v>0</v>
      </c>
      <c r="O229" s="195">
        <v>2</v>
      </c>
      <c r="AA229" s="167">
        <v>7</v>
      </c>
      <c r="AB229" s="167">
        <v>1002</v>
      </c>
      <c r="AC229" s="167">
        <v>5</v>
      </c>
      <c r="AZ229" s="167">
        <v>2</v>
      </c>
      <c r="BA229" s="167">
        <f>IF(AZ229=1,G229,0)</f>
        <v>0</v>
      </c>
      <c r="BB229" s="167">
        <f>IF(AZ229=2,G229,0)</f>
        <v>0</v>
      </c>
      <c r="BC229" s="167">
        <f>IF(AZ229=3,G229,0)</f>
        <v>0</v>
      </c>
      <c r="BD229" s="167">
        <f>IF(AZ229=4,G229,0)</f>
        <v>0</v>
      </c>
      <c r="BE229" s="167">
        <f>IF(AZ229=5,G229,0)</f>
        <v>0</v>
      </c>
      <c r="CA229" s="202">
        <v>7</v>
      </c>
      <c r="CB229" s="202">
        <v>1002</v>
      </c>
      <c r="CZ229" s="167">
        <v>0</v>
      </c>
    </row>
    <row r="230" spans="1:104">
      <c r="A230" s="211"/>
      <c r="B230" s="212" t="s">
        <v>74</v>
      </c>
      <c r="C230" s="213" t="str">
        <f>CONCATENATE(B198," ",C198)</f>
        <v>711 Izolace proti vodě</v>
      </c>
      <c r="D230" s="214"/>
      <c r="E230" s="215"/>
      <c r="F230" s="216"/>
      <c r="G230" s="217">
        <f>SUM(G198:G229)</f>
        <v>0</v>
      </c>
      <c r="O230" s="195">
        <v>4</v>
      </c>
      <c r="BA230" s="218">
        <f>SUM(BA198:BA229)</f>
        <v>0</v>
      </c>
      <c r="BB230" s="218">
        <f>SUM(BB198:BB229)</f>
        <v>0</v>
      </c>
      <c r="BC230" s="218">
        <f>SUM(BC198:BC229)</f>
        <v>0</v>
      </c>
      <c r="BD230" s="218">
        <f>SUM(BD198:BD229)</f>
        <v>0</v>
      </c>
      <c r="BE230" s="218">
        <f>SUM(BE198:BE229)</f>
        <v>0</v>
      </c>
    </row>
    <row r="231" spans="1:104">
      <c r="A231" s="188" t="s">
        <v>72</v>
      </c>
      <c r="B231" s="189" t="s">
        <v>358</v>
      </c>
      <c r="C231" s="190" t="s">
        <v>359</v>
      </c>
      <c r="D231" s="191"/>
      <c r="E231" s="192"/>
      <c r="F231" s="192"/>
      <c r="G231" s="193"/>
      <c r="H231" s="194"/>
      <c r="I231" s="194"/>
      <c r="O231" s="195">
        <v>1</v>
      </c>
    </row>
    <row r="232" spans="1:104">
      <c r="A232" s="196">
        <v>55</v>
      </c>
      <c r="B232" s="197" t="s">
        <v>360</v>
      </c>
      <c r="C232" s="198" t="s">
        <v>361</v>
      </c>
      <c r="D232" s="199" t="s">
        <v>362</v>
      </c>
      <c r="E232" s="200">
        <v>1</v>
      </c>
      <c r="F232" s="200">
        <v>0</v>
      </c>
      <c r="G232" s="201">
        <f>E232*F232</f>
        <v>0</v>
      </c>
      <c r="O232" s="195">
        <v>2</v>
      </c>
      <c r="AA232" s="167">
        <v>12</v>
      </c>
      <c r="AB232" s="167">
        <v>0</v>
      </c>
      <c r="AC232" s="167">
        <v>99</v>
      </c>
      <c r="AZ232" s="167">
        <v>2</v>
      </c>
      <c r="BA232" s="167">
        <f>IF(AZ232=1,G232,0)</f>
        <v>0</v>
      </c>
      <c r="BB232" s="167">
        <f>IF(AZ232=2,G232,0)</f>
        <v>0</v>
      </c>
      <c r="BC232" s="167">
        <f>IF(AZ232=3,G232,0)</f>
        <v>0</v>
      </c>
      <c r="BD232" s="167">
        <f>IF(AZ232=4,G232,0)</f>
        <v>0</v>
      </c>
      <c r="BE232" s="167">
        <f>IF(AZ232=5,G232,0)</f>
        <v>0</v>
      </c>
      <c r="CA232" s="202">
        <v>12</v>
      </c>
      <c r="CB232" s="202">
        <v>0</v>
      </c>
      <c r="CZ232" s="167">
        <v>0</v>
      </c>
    </row>
    <row r="233" spans="1:104">
      <c r="A233" s="211"/>
      <c r="B233" s="212" t="s">
        <v>74</v>
      </c>
      <c r="C233" s="213" t="str">
        <f>CONCATENATE(B231," ",C231)</f>
        <v>720 Zdravotechnická instalace</v>
      </c>
      <c r="D233" s="214"/>
      <c r="E233" s="215"/>
      <c r="F233" s="216"/>
      <c r="G233" s="217">
        <f>SUM(G231:G232)</f>
        <v>0</v>
      </c>
      <c r="O233" s="195">
        <v>4</v>
      </c>
      <c r="BA233" s="218">
        <f>SUM(BA231:BA232)</f>
        <v>0</v>
      </c>
      <c r="BB233" s="218">
        <f>SUM(BB231:BB232)</f>
        <v>0</v>
      </c>
      <c r="BC233" s="218">
        <f>SUM(BC231:BC232)</f>
        <v>0</v>
      </c>
      <c r="BD233" s="218">
        <f>SUM(BD231:BD232)</f>
        <v>0</v>
      </c>
      <c r="BE233" s="218">
        <f>SUM(BE231:BE232)</f>
        <v>0</v>
      </c>
    </row>
    <row r="234" spans="1:104">
      <c r="A234" s="188" t="s">
        <v>72</v>
      </c>
      <c r="B234" s="189" t="s">
        <v>363</v>
      </c>
      <c r="C234" s="190" t="s">
        <v>364</v>
      </c>
      <c r="D234" s="191"/>
      <c r="E234" s="192"/>
      <c r="F234" s="192"/>
      <c r="G234" s="193"/>
      <c r="H234" s="194"/>
      <c r="I234" s="194"/>
      <c r="O234" s="195">
        <v>1</v>
      </c>
    </row>
    <row r="235" spans="1:104">
      <c r="A235" s="196">
        <v>56</v>
      </c>
      <c r="B235" s="197" t="s">
        <v>365</v>
      </c>
      <c r="C235" s="198" t="s">
        <v>366</v>
      </c>
      <c r="D235" s="199" t="s">
        <v>362</v>
      </c>
      <c r="E235" s="200">
        <v>1</v>
      </c>
      <c r="F235" s="200">
        <v>0</v>
      </c>
      <c r="G235" s="201">
        <f>E235*F235</f>
        <v>0</v>
      </c>
      <c r="O235" s="195">
        <v>2</v>
      </c>
      <c r="AA235" s="167">
        <v>1</v>
      </c>
      <c r="AB235" s="167">
        <v>7</v>
      </c>
      <c r="AC235" s="167">
        <v>7</v>
      </c>
      <c r="AZ235" s="167">
        <v>2</v>
      </c>
      <c r="BA235" s="167">
        <f>IF(AZ235=1,G235,0)</f>
        <v>0</v>
      </c>
      <c r="BB235" s="167">
        <f>IF(AZ235=2,G235,0)</f>
        <v>0</v>
      </c>
      <c r="BC235" s="167">
        <f>IF(AZ235=3,G235,0)</f>
        <v>0</v>
      </c>
      <c r="BD235" s="167">
        <f>IF(AZ235=4,G235,0)</f>
        <v>0</v>
      </c>
      <c r="BE235" s="167">
        <f>IF(AZ235=5,G235,0)</f>
        <v>0</v>
      </c>
      <c r="CA235" s="202">
        <v>1</v>
      </c>
      <c r="CB235" s="202">
        <v>7</v>
      </c>
      <c r="CZ235" s="167">
        <v>0</v>
      </c>
    </row>
    <row r="236" spans="1:104">
      <c r="A236" s="211"/>
      <c r="B236" s="212" t="s">
        <v>74</v>
      </c>
      <c r="C236" s="213" t="str">
        <f>CONCATENATE(B234," ",C234)</f>
        <v>723 Vnitřní plynovod</v>
      </c>
      <c r="D236" s="214"/>
      <c r="E236" s="215"/>
      <c r="F236" s="216"/>
      <c r="G236" s="217">
        <f>SUM(G234:G235)</f>
        <v>0</v>
      </c>
      <c r="O236" s="195">
        <v>4</v>
      </c>
      <c r="BA236" s="218">
        <f>SUM(BA234:BA235)</f>
        <v>0</v>
      </c>
      <c r="BB236" s="218">
        <f>SUM(BB234:BB235)</f>
        <v>0</v>
      </c>
      <c r="BC236" s="218">
        <f>SUM(BC234:BC235)</f>
        <v>0</v>
      </c>
      <c r="BD236" s="218">
        <f>SUM(BD234:BD235)</f>
        <v>0</v>
      </c>
      <c r="BE236" s="218">
        <f>SUM(BE234:BE235)</f>
        <v>0</v>
      </c>
    </row>
    <row r="237" spans="1:104">
      <c r="A237" s="188" t="s">
        <v>72</v>
      </c>
      <c r="B237" s="189" t="s">
        <v>367</v>
      </c>
      <c r="C237" s="190" t="s">
        <v>368</v>
      </c>
      <c r="D237" s="191"/>
      <c r="E237" s="192"/>
      <c r="F237" s="192"/>
      <c r="G237" s="193"/>
      <c r="H237" s="194"/>
      <c r="I237" s="194"/>
      <c r="O237" s="195">
        <v>1</v>
      </c>
    </row>
    <row r="238" spans="1:104" ht="22.5">
      <c r="A238" s="196">
        <v>57</v>
      </c>
      <c r="B238" s="197" t="s">
        <v>369</v>
      </c>
      <c r="C238" s="198" t="s">
        <v>370</v>
      </c>
      <c r="D238" s="199" t="s">
        <v>362</v>
      </c>
      <c r="E238" s="200">
        <v>1</v>
      </c>
      <c r="F238" s="200">
        <v>0</v>
      </c>
      <c r="G238" s="201">
        <f>E238*F238</f>
        <v>0</v>
      </c>
      <c r="O238" s="195">
        <v>2</v>
      </c>
      <c r="AA238" s="167">
        <v>1</v>
      </c>
      <c r="AB238" s="167">
        <v>0</v>
      </c>
      <c r="AC238" s="167">
        <v>0</v>
      </c>
      <c r="AZ238" s="167">
        <v>2</v>
      </c>
      <c r="BA238" s="167">
        <f>IF(AZ238=1,G238,0)</f>
        <v>0</v>
      </c>
      <c r="BB238" s="167">
        <f>IF(AZ238=2,G238,0)</f>
        <v>0</v>
      </c>
      <c r="BC238" s="167">
        <f>IF(AZ238=3,G238,0)</f>
        <v>0</v>
      </c>
      <c r="BD238" s="167">
        <f>IF(AZ238=4,G238,0)</f>
        <v>0</v>
      </c>
      <c r="BE238" s="167">
        <f>IF(AZ238=5,G238,0)</f>
        <v>0</v>
      </c>
      <c r="CA238" s="202">
        <v>1</v>
      </c>
      <c r="CB238" s="202">
        <v>0</v>
      </c>
      <c r="CZ238" s="167">
        <v>6.0999999999999997E-4</v>
      </c>
    </row>
    <row r="239" spans="1:104">
      <c r="A239" s="203"/>
      <c r="B239" s="205"/>
      <c r="C239" s="206" t="s">
        <v>371</v>
      </c>
      <c r="D239" s="207"/>
      <c r="E239" s="208">
        <v>1</v>
      </c>
      <c r="F239" s="209"/>
      <c r="G239" s="210"/>
      <c r="M239" s="204" t="s">
        <v>371</v>
      </c>
      <c r="O239" s="195"/>
    </row>
    <row r="240" spans="1:104" ht="22.5">
      <c r="A240" s="196">
        <v>58</v>
      </c>
      <c r="B240" s="197" t="s">
        <v>372</v>
      </c>
      <c r="C240" s="198" t="s">
        <v>373</v>
      </c>
      <c r="D240" s="199" t="s">
        <v>362</v>
      </c>
      <c r="E240" s="200">
        <v>1</v>
      </c>
      <c r="F240" s="200">
        <v>0</v>
      </c>
      <c r="G240" s="201">
        <f>E240*F240</f>
        <v>0</v>
      </c>
      <c r="O240" s="195">
        <v>2</v>
      </c>
      <c r="AA240" s="167">
        <v>1</v>
      </c>
      <c r="AB240" s="167">
        <v>7</v>
      </c>
      <c r="AC240" s="167">
        <v>7</v>
      </c>
      <c r="AZ240" s="167">
        <v>2</v>
      </c>
      <c r="BA240" s="167">
        <f>IF(AZ240=1,G240,0)</f>
        <v>0</v>
      </c>
      <c r="BB240" s="167">
        <f>IF(AZ240=2,G240,0)</f>
        <v>0</v>
      </c>
      <c r="BC240" s="167">
        <f>IF(AZ240=3,G240,0)</f>
        <v>0</v>
      </c>
      <c r="BD240" s="167">
        <f>IF(AZ240=4,G240,0)</f>
        <v>0</v>
      </c>
      <c r="BE240" s="167">
        <f>IF(AZ240=5,G240,0)</f>
        <v>0</v>
      </c>
      <c r="CA240" s="202">
        <v>1</v>
      </c>
      <c r="CB240" s="202">
        <v>7</v>
      </c>
      <c r="CZ240" s="167">
        <v>0</v>
      </c>
    </row>
    <row r="241" spans="1:104">
      <c r="A241" s="203"/>
      <c r="B241" s="205"/>
      <c r="C241" s="206" t="s">
        <v>371</v>
      </c>
      <c r="D241" s="207"/>
      <c r="E241" s="208">
        <v>1</v>
      </c>
      <c r="F241" s="209"/>
      <c r="G241" s="210"/>
      <c r="M241" s="204" t="s">
        <v>371</v>
      </c>
      <c r="O241" s="195"/>
    </row>
    <row r="242" spans="1:104">
      <c r="A242" s="196">
        <v>59</v>
      </c>
      <c r="B242" s="197" t="s">
        <v>374</v>
      </c>
      <c r="C242" s="198" t="s">
        <v>375</v>
      </c>
      <c r="D242" s="199" t="s">
        <v>376</v>
      </c>
      <c r="E242" s="200">
        <v>8</v>
      </c>
      <c r="F242" s="200">
        <v>0</v>
      </c>
      <c r="G242" s="201">
        <f>E242*F242</f>
        <v>0</v>
      </c>
      <c r="O242" s="195">
        <v>2</v>
      </c>
      <c r="AA242" s="167">
        <v>10</v>
      </c>
      <c r="AB242" s="167">
        <v>7</v>
      </c>
      <c r="AC242" s="167">
        <v>8</v>
      </c>
      <c r="AZ242" s="167">
        <v>5</v>
      </c>
      <c r="BA242" s="167">
        <f>IF(AZ242=1,G242,0)</f>
        <v>0</v>
      </c>
      <c r="BB242" s="167">
        <f>IF(AZ242=2,G242,0)</f>
        <v>0</v>
      </c>
      <c r="BC242" s="167">
        <f>IF(AZ242=3,G242,0)</f>
        <v>0</v>
      </c>
      <c r="BD242" s="167">
        <f>IF(AZ242=4,G242,0)</f>
        <v>0</v>
      </c>
      <c r="BE242" s="167">
        <f>IF(AZ242=5,G242,0)</f>
        <v>0</v>
      </c>
      <c r="CA242" s="202">
        <v>10</v>
      </c>
      <c r="CB242" s="202">
        <v>7</v>
      </c>
      <c r="CZ242" s="167">
        <v>0</v>
      </c>
    </row>
    <row r="243" spans="1:104" ht="22.5">
      <c r="A243" s="196">
        <v>60</v>
      </c>
      <c r="B243" s="197" t="s">
        <v>377</v>
      </c>
      <c r="C243" s="198" t="s">
        <v>378</v>
      </c>
      <c r="D243" s="199" t="s">
        <v>362</v>
      </c>
      <c r="E243" s="200">
        <v>1</v>
      </c>
      <c r="F243" s="200">
        <v>0</v>
      </c>
      <c r="G243" s="201">
        <f>E243*F243</f>
        <v>0</v>
      </c>
      <c r="O243" s="195">
        <v>2</v>
      </c>
      <c r="AA243" s="167">
        <v>10</v>
      </c>
      <c r="AB243" s="167">
        <v>7</v>
      </c>
      <c r="AC243" s="167">
        <v>8</v>
      </c>
      <c r="AZ243" s="167">
        <v>5</v>
      </c>
      <c r="BA243" s="167">
        <f>IF(AZ243=1,G243,0)</f>
        <v>0</v>
      </c>
      <c r="BB243" s="167">
        <f>IF(AZ243=2,G243,0)</f>
        <v>0</v>
      </c>
      <c r="BC243" s="167">
        <f>IF(AZ243=3,G243,0)</f>
        <v>0</v>
      </c>
      <c r="BD243" s="167">
        <f>IF(AZ243=4,G243,0)</f>
        <v>0</v>
      </c>
      <c r="BE243" s="167">
        <f>IF(AZ243=5,G243,0)</f>
        <v>0</v>
      </c>
      <c r="CA243" s="202">
        <v>10</v>
      </c>
      <c r="CB243" s="202">
        <v>7</v>
      </c>
      <c r="CZ243" s="167">
        <v>0</v>
      </c>
    </row>
    <row r="244" spans="1:104">
      <c r="A244" s="211"/>
      <c r="B244" s="212" t="s">
        <v>74</v>
      </c>
      <c r="C244" s="213" t="str">
        <f>CONCATENATE(B237," ",C237)</f>
        <v>730 Ústřední vytápění</v>
      </c>
      <c r="D244" s="214"/>
      <c r="E244" s="215"/>
      <c r="F244" s="216"/>
      <c r="G244" s="217">
        <f>SUM(G237:G243)</f>
        <v>0</v>
      </c>
      <c r="O244" s="195">
        <v>4</v>
      </c>
      <c r="BA244" s="218">
        <f>SUM(BA237:BA243)</f>
        <v>0</v>
      </c>
      <c r="BB244" s="218">
        <f>SUM(BB237:BB243)</f>
        <v>0</v>
      </c>
      <c r="BC244" s="218">
        <f>SUM(BC237:BC243)</f>
        <v>0</v>
      </c>
      <c r="BD244" s="218">
        <f>SUM(BD237:BD243)</f>
        <v>0</v>
      </c>
      <c r="BE244" s="218">
        <f>SUM(BE237:BE243)</f>
        <v>0</v>
      </c>
    </row>
    <row r="245" spans="1:104">
      <c r="A245" s="188" t="s">
        <v>72</v>
      </c>
      <c r="B245" s="189" t="s">
        <v>379</v>
      </c>
      <c r="C245" s="190" t="s">
        <v>380</v>
      </c>
      <c r="D245" s="191"/>
      <c r="E245" s="192"/>
      <c r="F245" s="192"/>
      <c r="G245" s="193"/>
      <c r="H245" s="194"/>
      <c r="I245" s="194"/>
      <c r="O245" s="195">
        <v>1</v>
      </c>
    </row>
    <row r="246" spans="1:104" ht="22.5">
      <c r="A246" s="196">
        <v>61</v>
      </c>
      <c r="B246" s="197" t="s">
        <v>381</v>
      </c>
      <c r="C246" s="198" t="s">
        <v>382</v>
      </c>
      <c r="D246" s="199" t="s">
        <v>268</v>
      </c>
      <c r="E246" s="200">
        <v>6</v>
      </c>
      <c r="F246" s="200">
        <v>0</v>
      </c>
      <c r="G246" s="201">
        <f>E246*F246</f>
        <v>0</v>
      </c>
      <c r="O246" s="195">
        <v>2</v>
      </c>
      <c r="AA246" s="167">
        <v>1</v>
      </c>
      <c r="AB246" s="167">
        <v>7</v>
      </c>
      <c r="AC246" s="167">
        <v>7</v>
      </c>
      <c r="AZ246" s="167">
        <v>2</v>
      </c>
      <c r="BA246" s="167">
        <f>IF(AZ246=1,G246,0)</f>
        <v>0</v>
      </c>
      <c r="BB246" s="167">
        <f>IF(AZ246=2,G246,0)</f>
        <v>0</v>
      </c>
      <c r="BC246" s="167">
        <f>IF(AZ246=3,G246,0)</f>
        <v>0</v>
      </c>
      <c r="BD246" s="167">
        <f>IF(AZ246=4,G246,0)</f>
        <v>0</v>
      </c>
      <c r="BE246" s="167">
        <f>IF(AZ246=5,G246,0)</f>
        <v>0</v>
      </c>
      <c r="CA246" s="202">
        <v>1</v>
      </c>
      <c r="CB246" s="202">
        <v>7</v>
      </c>
      <c r="CZ246" s="167">
        <v>1.468E-2</v>
      </c>
    </row>
    <row r="247" spans="1:104">
      <c r="A247" s="196">
        <v>62</v>
      </c>
      <c r="B247" s="197" t="s">
        <v>383</v>
      </c>
      <c r="C247" s="198" t="s">
        <v>384</v>
      </c>
      <c r="D247" s="199" t="s">
        <v>61</v>
      </c>
      <c r="E247" s="200"/>
      <c r="F247" s="200">
        <v>0</v>
      </c>
      <c r="G247" s="201">
        <f>E247*F247</f>
        <v>0</v>
      </c>
      <c r="O247" s="195">
        <v>2</v>
      </c>
      <c r="AA247" s="167">
        <v>7</v>
      </c>
      <c r="AB247" s="167">
        <v>1002</v>
      </c>
      <c r="AC247" s="167">
        <v>5</v>
      </c>
      <c r="AZ247" s="167">
        <v>2</v>
      </c>
      <c r="BA247" s="167">
        <f>IF(AZ247=1,G247,0)</f>
        <v>0</v>
      </c>
      <c r="BB247" s="167">
        <f>IF(AZ247=2,G247,0)</f>
        <v>0</v>
      </c>
      <c r="BC247" s="167">
        <f>IF(AZ247=3,G247,0)</f>
        <v>0</v>
      </c>
      <c r="BD247" s="167">
        <f>IF(AZ247=4,G247,0)</f>
        <v>0</v>
      </c>
      <c r="BE247" s="167">
        <f>IF(AZ247=5,G247,0)</f>
        <v>0</v>
      </c>
      <c r="CA247" s="202">
        <v>7</v>
      </c>
      <c r="CB247" s="202">
        <v>1002</v>
      </c>
      <c r="CZ247" s="167">
        <v>0</v>
      </c>
    </row>
    <row r="248" spans="1:104">
      <c r="A248" s="211"/>
      <c r="B248" s="212" t="s">
        <v>74</v>
      </c>
      <c r="C248" s="213" t="str">
        <f>CONCATENATE(B245," ",C245)</f>
        <v>762 Konstrukce tesařské</v>
      </c>
      <c r="D248" s="214"/>
      <c r="E248" s="215"/>
      <c r="F248" s="216"/>
      <c r="G248" s="217">
        <f>SUM(G245:G247)</f>
        <v>0</v>
      </c>
      <c r="O248" s="195">
        <v>4</v>
      </c>
      <c r="BA248" s="218">
        <f>SUM(BA245:BA247)</f>
        <v>0</v>
      </c>
      <c r="BB248" s="218">
        <f>SUM(BB245:BB247)</f>
        <v>0</v>
      </c>
      <c r="BC248" s="218">
        <f>SUM(BC245:BC247)</f>
        <v>0</v>
      </c>
      <c r="BD248" s="218">
        <f>SUM(BD245:BD247)</f>
        <v>0</v>
      </c>
      <c r="BE248" s="218">
        <f>SUM(BE245:BE247)</f>
        <v>0</v>
      </c>
    </row>
    <row r="249" spans="1:104">
      <c r="A249" s="188" t="s">
        <v>72</v>
      </c>
      <c r="B249" s="189" t="s">
        <v>385</v>
      </c>
      <c r="C249" s="190" t="s">
        <v>386</v>
      </c>
      <c r="D249" s="191"/>
      <c r="E249" s="192"/>
      <c r="F249" s="192"/>
      <c r="G249" s="193"/>
      <c r="H249" s="194"/>
      <c r="I249" s="194"/>
      <c r="O249" s="195">
        <v>1</v>
      </c>
    </row>
    <row r="250" spans="1:104">
      <c r="A250" s="196">
        <v>63</v>
      </c>
      <c r="B250" s="197" t="s">
        <v>387</v>
      </c>
      <c r="C250" s="198" t="s">
        <v>388</v>
      </c>
      <c r="D250" s="199" t="s">
        <v>95</v>
      </c>
      <c r="E250" s="200">
        <v>7.3205999999999998</v>
      </c>
      <c r="F250" s="200">
        <v>0</v>
      </c>
      <c r="G250" s="201">
        <f>E250*F250</f>
        <v>0</v>
      </c>
      <c r="O250" s="195">
        <v>2</v>
      </c>
      <c r="AA250" s="167">
        <v>1</v>
      </c>
      <c r="AB250" s="167">
        <v>7</v>
      </c>
      <c r="AC250" s="167">
        <v>7</v>
      </c>
      <c r="AZ250" s="167">
        <v>2</v>
      </c>
      <c r="BA250" s="167">
        <f>IF(AZ250=1,G250,0)</f>
        <v>0</v>
      </c>
      <c r="BB250" s="167">
        <f>IF(AZ250=2,G250,0)</f>
        <v>0</v>
      </c>
      <c r="BC250" s="167">
        <f>IF(AZ250=3,G250,0)</f>
        <v>0</v>
      </c>
      <c r="BD250" s="167">
        <f>IF(AZ250=4,G250,0)</f>
        <v>0</v>
      </c>
      <c r="BE250" s="167">
        <f>IF(AZ250=5,G250,0)</f>
        <v>0</v>
      </c>
      <c r="CA250" s="202">
        <v>1</v>
      </c>
      <c r="CB250" s="202">
        <v>7</v>
      </c>
      <c r="CZ250" s="167">
        <v>0</v>
      </c>
    </row>
    <row r="251" spans="1:104">
      <c r="A251" s="203"/>
      <c r="B251" s="205"/>
      <c r="C251" s="206" t="s">
        <v>389</v>
      </c>
      <c r="D251" s="207"/>
      <c r="E251" s="208">
        <v>7.3205999999999998</v>
      </c>
      <c r="F251" s="209"/>
      <c r="G251" s="210"/>
      <c r="M251" s="204" t="s">
        <v>389</v>
      </c>
      <c r="O251" s="195"/>
    </row>
    <row r="252" spans="1:104" ht="22.5">
      <c r="A252" s="196">
        <v>64</v>
      </c>
      <c r="B252" s="197" t="s">
        <v>390</v>
      </c>
      <c r="C252" s="198" t="s">
        <v>391</v>
      </c>
      <c r="D252" s="199" t="s">
        <v>95</v>
      </c>
      <c r="E252" s="200">
        <v>3.33</v>
      </c>
      <c r="F252" s="200">
        <v>0</v>
      </c>
      <c r="G252" s="201">
        <f>E252*F252</f>
        <v>0</v>
      </c>
      <c r="O252" s="195">
        <v>2</v>
      </c>
      <c r="AA252" s="167">
        <v>1</v>
      </c>
      <c r="AB252" s="167">
        <v>7</v>
      </c>
      <c r="AC252" s="167">
        <v>7</v>
      </c>
      <c r="AZ252" s="167">
        <v>2</v>
      </c>
      <c r="BA252" s="167">
        <f>IF(AZ252=1,G252,0)</f>
        <v>0</v>
      </c>
      <c r="BB252" s="167">
        <f>IF(AZ252=2,G252,0)</f>
        <v>0</v>
      </c>
      <c r="BC252" s="167">
        <f>IF(AZ252=3,G252,0)</f>
        <v>0</v>
      </c>
      <c r="BD252" s="167">
        <f>IF(AZ252=4,G252,0)</f>
        <v>0</v>
      </c>
      <c r="BE252" s="167">
        <f>IF(AZ252=5,G252,0)</f>
        <v>0</v>
      </c>
      <c r="CA252" s="202">
        <v>1</v>
      </c>
      <c r="CB252" s="202">
        <v>7</v>
      </c>
      <c r="CZ252" s="167">
        <v>1.9000000000000001E-4</v>
      </c>
    </row>
    <row r="253" spans="1:104">
      <c r="A253" s="203"/>
      <c r="B253" s="205"/>
      <c r="C253" s="206" t="s">
        <v>392</v>
      </c>
      <c r="D253" s="207"/>
      <c r="E253" s="208">
        <v>4.83</v>
      </c>
      <c r="F253" s="209"/>
      <c r="G253" s="210"/>
      <c r="M253" s="204" t="s">
        <v>392</v>
      </c>
      <c r="O253" s="195"/>
    </row>
    <row r="254" spans="1:104">
      <c r="A254" s="203"/>
      <c r="B254" s="205"/>
      <c r="C254" s="206" t="s">
        <v>393</v>
      </c>
      <c r="D254" s="207"/>
      <c r="E254" s="208">
        <v>-2.4</v>
      </c>
      <c r="F254" s="209"/>
      <c r="G254" s="210"/>
      <c r="M254" s="204" t="s">
        <v>393</v>
      </c>
      <c r="O254" s="195"/>
    </row>
    <row r="255" spans="1:104">
      <c r="A255" s="203"/>
      <c r="B255" s="205"/>
      <c r="C255" s="206" t="s">
        <v>394</v>
      </c>
      <c r="D255" s="207"/>
      <c r="E255" s="208">
        <v>0.9</v>
      </c>
      <c r="F255" s="209"/>
      <c r="G255" s="210"/>
      <c r="M255" s="204" t="s">
        <v>394</v>
      </c>
      <c r="O255" s="195"/>
    </row>
    <row r="256" spans="1:104">
      <c r="A256" s="196">
        <v>65</v>
      </c>
      <c r="B256" s="197" t="s">
        <v>395</v>
      </c>
      <c r="C256" s="198" t="s">
        <v>396</v>
      </c>
      <c r="D256" s="199" t="s">
        <v>95</v>
      </c>
      <c r="E256" s="200">
        <v>22.2561</v>
      </c>
      <c r="F256" s="200">
        <v>0</v>
      </c>
      <c r="G256" s="201">
        <f>E256*F256</f>
        <v>0</v>
      </c>
      <c r="O256" s="195">
        <v>2</v>
      </c>
      <c r="AA256" s="167">
        <v>1</v>
      </c>
      <c r="AB256" s="167">
        <v>7</v>
      </c>
      <c r="AC256" s="167">
        <v>7</v>
      </c>
      <c r="AZ256" s="167">
        <v>2</v>
      </c>
      <c r="BA256" s="167">
        <f>IF(AZ256=1,G256,0)</f>
        <v>0</v>
      </c>
      <c r="BB256" s="167">
        <f>IF(AZ256=2,G256,0)</f>
        <v>0</v>
      </c>
      <c r="BC256" s="167">
        <f>IF(AZ256=3,G256,0)</f>
        <v>0</v>
      </c>
      <c r="BD256" s="167">
        <f>IF(AZ256=4,G256,0)</f>
        <v>0</v>
      </c>
      <c r="BE256" s="167">
        <f>IF(AZ256=5,G256,0)</f>
        <v>0</v>
      </c>
      <c r="CA256" s="202">
        <v>1</v>
      </c>
      <c r="CB256" s="202">
        <v>7</v>
      </c>
      <c r="CZ256" s="167">
        <v>0</v>
      </c>
    </row>
    <row r="257" spans="1:104">
      <c r="A257" s="203"/>
      <c r="B257" s="205"/>
      <c r="C257" s="206" t="s">
        <v>303</v>
      </c>
      <c r="D257" s="207"/>
      <c r="E257" s="208">
        <v>4.7061000000000002</v>
      </c>
      <c r="F257" s="209"/>
      <c r="G257" s="210"/>
      <c r="M257" s="204" t="s">
        <v>303</v>
      </c>
      <c r="O257" s="195"/>
    </row>
    <row r="258" spans="1:104">
      <c r="A258" s="203"/>
      <c r="B258" s="205"/>
      <c r="C258" s="206" t="s">
        <v>397</v>
      </c>
      <c r="D258" s="207"/>
      <c r="E258" s="208">
        <v>18.87</v>
      </c>
      <c r="F258" s="209"/>
      <c r="G258" s="210"/>
      <c r="M258" s="204" t="s">
        <v>397</v>
      </c>
      <c r="O258" s="195"/>
    </row>
    <row r="259" spans="1:104">
      <c r="A259" s="203"/>
      <c r="B259" s="205"/>
      <c r="C259" s="206" t="s">
        <v>398</v>
      </c>
      <c r="D259" s="207"/>
      <c r="E259" s="208">
        <v>-1.35</v>
      </c>
      <c r="F259" s="209"/>
      <c r="G259" s="210"/>
      <c r="M259" s="204" t="s">
        <v>398</v>
      </c>
      <c r="O259" s="195"/>
    </row>
    <row r="260" spans="1:104">
      <c r="A260" s="203"/>
      <c r="B260" s="205"/>
      <c r="C260" s="206" t="s">
        <v>155</v>
      </c>
      <c r="D260" s="207"/>
      <c r="E260" s="208">
        <v>-0.9</v>
      </c>
      <c r="F260" s="209"/>
      <c r="G260" s="210"/>
      <c r="M260" s="204" t="s">
        <v>155</v>
      </c>
      <c r="O260" s="195"/>
    </row>
    <row r="261" spans="1:104">
      <c r="A261" s="203"/>
      <c r="B261" s="205"/>
      <c r="C261" s="206" t="s">
        <v>399</v>
      </c>
      <c r="D261" s="207"/>
      <c r="E261" s="208">
        <v>-1.875</v>
      </c>
      <c r="F261" s="209"/>
      <c r="G261" s="210"/>
      <c r="M261" s="204" t="s">
        <v>399</v>
      </c>
      <c r="O261" s="195"/>
    </row>
    <row r="262" spans="1:104">
      <c r="A262" s="203"/>
      <c r="B262" s="205"/>
      <c r="C262" s="206" t="s">
        <v>153</v>
      </c>
      <c r="D262" s="207"/>
      <c r="E262" s="208">
        <v>-1.2</v>
      </c>
      <c r="F262" s="209"/>
      <c r="G262" s="210"/>
      <c r="M262" s="204" t="s">
        <v>153</v>
      </c>
      <c r="O262" s="195"/>
    </row>
    <row r="263" spans="1:104">
      <c r="A263" s="203"/>
      <c r="B263" s="205"/>
      <c r="C263" s="206" t="s">
        <v>399</v>
      </c>
      <c r="D263" s="207"/>
      <c r="E263" s="208">
        <v>-1.875</v>
      </c>
      <c r="F263" s="209"/>
      <c r="G263" s="210"/>
      <c r="M263" s="204" t="s">
        <v>399</v>
      </c>
      <c r="O263" s="195"/>
    </row>
    <row r="264" spans="1:104">
      <c r="A264" s="203"/>
      <c r="B264" s="205"/>
      <c r="C264" s="206" t="s">
        <v>400</v>
      </c>
      <c r="D264" s="207"/>
      <c r="E264" s="208">
        <v>0.75</v>
      </c>
      <c r="F264" s="209"/>
      <c r="G264" s="210"/>
      <c r="M264" s="204" t="s">
        <v>400</v>
      </c>
      <c r="O264" s="195"/>
    </row>
    <row r="265" spans="1:104">
      <c r="A265" s="203"/>
      <c r="B265" s="205"/>
      <c r="C265" s="206" t="s">
        <v>401</v>
      </c>
      <c r="D265" s="207"/>
      <c r="E265" s="208">
        <v>1.5</v>
      </c>
      <c r="F265" s="209"/>
      <c r="G265" s="210"/>
      <c r="M265" s="204" t="s">
        <v>401</v>
      </c>
      <c r="O265" s="195"/>
    </row>
    <row r="266" spans="1:104">
      <c r="A266" s="203"/>
      <c r="B266" s="205"/>
      <c r="C266" s="206" t="s">
        <v>392</v>
      </c>
      <c r="D266" s="207"/>
      <c r="E266" s="208">
        <v>4.83</v>
      </c>
      <c r="F266" s="209"/>
      <c r="G266" s="210"/>
      <c r="M266" s="204" t="s">
        <v>392</v>
      </c>
      <c r="O266" s="195"/>
    </row>
    <row r="267" spans="1:104">
      <c r="A267" s="203"/>
      <c r="B267" s="205"/>
      <c r="C267" s="206" t="s">
        <v>153</v>
      </c>
      <c r="D267" s="207"/>
      <c r="E267" s="208">
        <v>-1.2</v>
      </c>
      <c r="F267" s="209"/>
      <c r="G267" s="210"/>
      <c r="M267" s="204" t="s">
        <v>153</v>
      </c>
      <c r="O267" s="195"/>
    </row>
    <row r="268" spans="1:104">
      <c r="A268" s="196">
        <v>66</v>
      </c>
      <c r="B268" s="197" t="s">
        <v>402</v>
      </c>
      <c r="C268" s="198" t="s">
        <v>403</v>
      </c>
      <c r="D268" s="199" t="s">
        <v>268</v>
      </c>
      <c r="E268" s="200">
        <v>5.8</v>
      </c>
      <c r="F268" s="200">
        <v>0</v>
      </c>
      <c r="G268" s="201">
        <f>E268*F268</f>
        <v>0</v>
      </c>
      <c r="O268" s="195">
        <v>2</v>
      </c>
      <c r="AA268" s="167">
        <v>12</v>
      </c>
      <c r="AB268" s="167">
        <v>0</v>
      </c>
      <c r="AC268" s="167">
        <v>13</v>
      </c>
      <c r="AZ268" s="167">
        <v>2</v>
      </c>
      <c r="BA268" s="167">
        <f>IF(AZ268=1,G268,0)</f>
        <v>0</v>
      </c>
      <c r="BB268" s="167">
        <f>IF(AZ268=2,G268,0)</f>
        <v>0</v>
      </c>
      <c r="BC268" s="167">
        <f>IF(AZ268=3,G268,0)</f>
        <v>0</v>
      </c>
      <c r="BD268" s="167">
        <f>IF(AZ268=4,G268,0)</f>
        <v>0</v>
      </c>
      <c r="BE268" s="167">
        <f>IF(AZ268=5,G268,0)</f>
        <v>0</v>
      </c>
      <c r="CA268" s="202">
        <v>12</v>
      </c>
      <c r="CB268" s="202">
        <v>0</v>
      </c>
      <c r="CZ268" s="167">
        <v>0</v>
      </c>
    </row>
    <row r="269" spans="1:104" ht="22.5">
      <c r="A269" s="196">
        <v>67</v>
      </c>
      <c r="B269" s="197" t="s">
        <v>404</v>
      </c>
      <c r="C269" s="198" t="s">
        <v>405</v>
      </c>
      <c r="D269" s="199" t="s">
        <v>73</v>
      </c>
      <c r="E269" s="200">
        <v>1</v>
      </c>
      <c r="F269" s="200">
        <v>0</v>
      </c>
      <c r="G269" s="201">
        <f>E269*F269</f>
        <v>0</v>
      </c>
      <c r="O269" s="195">
        <v>2</v>
      </c>
      <c r="AA269" s="167">
        <v>12</v>
      </c>
      <c r="AB269" s="167">
        <v>0</v>
      </c>
      <c r="AC269" s="167">
        <v>77</v>
      </c>
      <c r="AZ269" s="167">
        <v>2</v>
      </c>
      <c r="BA269" s="167">
        <f>IF(AZ269=1,G269,0)</f>
        <v>0</v>
      </c>
      <c r="BB269" s="167">
        <f>IF(AZ269=2,G269,0)</f>
        <v>0</v>
      </c>
      <c r="BC269" s="167">
        <f>IF(AZ269=3,G269,0)</f>
        <v>0</v>
      </c>
      <c r="BD269" s="167">
        <f>IF(AZ269=4,G269,0)</f>
        <v>0</v>
      </c>
      <c r="BE269" s="167">
        <f>IF(AZ269=5,G269,0)</f>
        <v>0</v>
      </c>
      <c r="CA269" s="202">
        <v>12</v>
      </c>
      <c r="CB269" s="202">
        <v>0</v>
      </c>
      <c r="CZ269" s="167">
        <v>0</v>
      </c>
    </row>
    <row r="270" spans="1:104">
      <c r="A270" s="203"/>
      <c r="B270" s="205"/>
      <c r="C270" s="206" t="s">
        <v>406</v>
      </c>
      <c r="D270" s="207"/>
      <c r="E270" s="208">
        <v>0</v>
      </c>
      <c r="F270" s="209"/>
      <c r="G270" s="210"/>
      <c r="M270" s="204" t="s">
        <v>406</v>
      </c>
      <c r="O270" s="195"/>
    </row>
    <row r="271" spans="1:104">
      <c r="A271" s="203"/>
      <c r="B271" s="205"/>
      <c r="C271" s="206" t="s">
        <v>407</v>
      </c>
      <c r="D271" s="207"/>
      <c r="E271" s="208">
        <v>1</v>
      </c>
      <c r="F271" s="209"/>
      <c r="G271" s="210"/>
      <c r="M271" s="204" t="s">
        <v>407</v>
      </c>
      <c r="O271" s="195"/>
    </row>
    <row r="272" spans="1:104" ht="22.5">
      <c r="A272" s="196">
        <v>68</v>
      </c>
      <c r="B272" s="197" t="s">
        <v>408</v>
      </c>
      <c r="C272" s="198" t="s">
        <v>409</v>
      </c>
      <c r="D272" s="199" t="s">
        <v>73</v>
      </c>
      <c r="E272" s="200">
        <v>1</v>
      </c>
      <c r="F272" s="200">
        <v>0</v>
      </c>
      <c r="G272" s="201">
        <f>E272*F272</f>
        <v>0</v>
      </c>
      <c r="O272" s="195">
        <v>2</v>
      </c>
      <c r="AA272" s="167">
        <v>12</v>
      </c>
      <c r="AB272" s="167">
        <v>0</v>
      </c>
      <c r="AC272" s="167">
        <v>78</v>
      </c>
      <c r="AZ272" s="167">
        <v>2</v>
      </c>
      <c r="BA272" s="167">
        <f>IF(AZ272=1,G272,0)</f>
        <v>0</v>
      </c>
      <c r="BB272" s="167">
        <f>IF(AZ272=2,G272,0)</f>
        <v>0</v>
      </c>
      <c r="BC272" s="167">
        <f>IF(AZ272=3,G272,0)</f>
        <v>0</v>
      </c>
      <c r="BD272" s="167">
        <f>IF(AZ272=4,G272,0)</f>
        <v>0</v>
      </c>
      <c r="BE272" s="167">
        <f>IF(AZ272=5,G272,0)</f>
        <v>0</v>
      </c>
      <c r="CA272" s="202">
        <v>12</v>
      </c>
      <c r="CB272" s="202">
        <v>0</v>
      </c>
      <c r="CZ272" s="167">
        <v>0</v>
      </c>
    </row>
    <row r="273" spans="1:104">
      <c r="A273" s="203"/>
      <c r="B273" s="205"/>
      <c r="C273" s="206" t="s">
        <v>410</v>
      </c>
      <c r="D273" s="207"/>
      <c r="E273" s="208">
        <v>0</v>
      </c>
      <c r="F273" s="209"/>
      <c r="G273" s="210"/>
      <c r="M273" s="204" t="s">
        <v>410</v>
      </c>
      <c r="O273" s="195"/>
    </row>
    <row r="274" spans="1:104">
      <c r="A274" s="203"/>
      <c r="B274" s="205"/>
      <c r="C274" s="206" t="s">
        <v>411</v>
      </c>
      <c r="D274" s="207"/>
      <c r="E274" s="208">
        <v>1</v>
      </c>
      <c r="F274" s="209"/>
      <c r="G274" s="210"/>
      <c r="M274" s="204" t="s">
        <v>411</v>
      </c>
      <c r="O274" s="195"/>
    </row>
    <row r="275" spans="1:104" ht="22.5">
      <c r="A275" s="196">
        <v>69</v>
      </c>
      <c r="B275" s="197" t="s">
        <v>412</v>
      </c>
      <c r="C275" s="198" t="s">
        <v>413</v>
      </c>
      <c r="D275" s="199" t="s">
        <v>73</v>
      </c>
      <c r="E275" s="200">
        <v>1</v>
      </c>
      <c r="F275" s="200">
        <v>0</v>
      </c>
      <c r="G275" s="201">
        <f>E275*F275</f>
        <v>0</v>
      </c>
      <c r="O275" s="195">
        <v>2</v>
      </c>
      <c r="AA275" s="167">
        <v>12</v>
      </c>
      <c r="AB275" s="167">
        <v>0</v>
      </c>
      <c r="AC275" s="167">
        <v>80</v>
      </c>
      <c r="AZ275" s="167">
        <v>2</v>
      </c>
      <c r="BA275" s="167">
        <f>IF(AZ275=1,G275,0)</f>
        <v>0</v>
      </c>
      <c r="BB275" s="167">
        <f>IF(AZ275=2,G275,0)</f>
        <v>0</v>
      </c>
      <c r="BC275" s="167">
        <f>IF(AZ275=3,G275,0)</f>
        <v>0</v>
      </c>
      <c r="BD275" s="167">
        <f>IF(AZ275=4,G275,0)</f>
        <v>0</v>
      </c>
      <c r="BE275" s="167">
        <f>IF(AZ275=5,G275,0)</f>
        <v>0</v>
      </c>
      <c r="CA275" s="202">
        <v>12</v>
      </c>
      <c r="CB275" s="202">
        <v>0</v>
      </c>
      <c r="CZ275" s="167">
        <v>0</v>
      </c>
    </row>
    <row r="276" spans="1:104">
      <c r="A276" s="203"/>
      <c r="B276" s="205"/>
      <c r="C276" s="206" t="s">
        <v>414</v>
      </c>
      <c r="D276" s="207"/>
      <c r="E276" s="208">
        <v>1</v>
      </c>
      <c r="F276" s="209"/>
      <c r="G276" s="210"/>
      <c r="M276" s="204" t="s">
        <v>414</v>
      </c>
      <c r="O276" s="195"/>
    </row>
    <row r="277" spans="1:104" ht="22.5">
      <c r="A277" s="196">
        <v>70</v>
      </c>
      <c r="B277" s="197" t="s">
        <v>415</v>
      </c>
      <c r="C277" s="198" t="s">
        <v>416</v>
      </c>
      <c r="D277" s="199" t="s">
        <v>73</v>
      </c>
      <c r="E277" s="200">
        <v>2</v>
      </c>
      <c r="F277" s="200">
        <v>0</v>
      </c>
      <c r="G277" s="201">
        <f>E277*F277</f>
        <v>0</v>
      </c>
      <c r="O277" s="195">
        <v>2</v>
      </c>
      <c r="AA277" s="167">
        <v>12</v>
      </c>
      <c r="AB277" s="167">
        <v>0</v>
      </c>
      <c r="AC277" s="167">
        <v>81</v>
      </c>
      <c r="AZ277" s="167">
        <v>2</v>
      </c>
      <c r="BA277" s="167">
        <f>IF(AZ277=1,G277,0)</f>
        <v>0</v>
      </c>
      <c r="BB277" s="167">
        <f>IF(AZ277=2,G277,0)</f>
        <v>0</v>
      </c>
      <c r="BC277" s="167">
        <f>IF(AZ277=3,G277,0)</f>
        <v>0</v>
      </c>
      <c r="BD277" s="167">
        <f>IF(AZ277=4,G277,0)</f>
        <v>0</v>
      </c>
      <c r="BE277" s="167">
        <f>IF(AZ277=5,G277,0)</f>
        <v>0</v>
      </c>
      <c r="CA277" s="202">
        <v>12</v>
      </c>
      <c r="CB277" s="202">
        <v>0</v>
      </c>
      <c r="CZ277" s="167">
        <v>0</v>
      </c>
    </row>
    <row r="278" spans="1:104">
      <c r="A278" s="203"/>
      <c r="B278" s="205"/>
      <c r="C278" s="206" t="s">
        <v>417</v>
      </c>
      <c r="D278" s="207"/>
      <c r="E278" s="208">
        <v>1</v>
      </c>
      <c r="F278" s="209"/>
      <c r="G278" s="210"/>
      <c r="M278" s="204" t="s">
        <v>417</v>
      </c>
      <c r="O278" s="195"/>
    </row>
    <row r="279" spans="1:104">
      <c r="A279" s="203"/>
      <c r="B279" s="205"/>
      <c r="C279" s="206" t="s">
        <v>418</v>
      </c>
      <c r="D279" s="207"/>
      <c r="E279" s="208">
        <v>1</v>
      </c>
      <c r="F279" s="209"/>
      <c r="G279" s="210"/>
      <c r="M279" s="204" t="s">
        <v>418</v>
      </c>
      <c r="O279" s="195"/>
    </row>
    <row r="280" spans="1:104">
      <c r="A280" s="196">
        <v>71</v>
      </c>
      <c r="B280" s="197" t="s">
        <v>419</v>
      </c>
      <c r="C280" s="198" t="s">
        <v>420</v>
      </c>
      <c r="D280" s="199" t="s">
        <v>73</v>
      </c>
      <c r="E280" s="200">
        <v>1</v>
      </c>
      <c r="F280" s="200">
        <v>0</v>
      </c>
      <c r="G280" s="201">
        <f>E280*F280</f>
        <v>0</v>
      </c>
      <c r="O280" s="195">
        <v>2</v>
      </c>
      <c r="AA280" s="167">
        <v>12</v>
      </c>
      <c r="AB280" s="167">
        <v>0</v>
      </c>
      <c r="AC280" s="167">
        <v>100</v>
      </c>
      <c r="AZ280" s="167">
        <v>2</v>
      </c>
      <c r="BA280" s="167">
        <f>IF(AZ280=1,G280,0)</f>
        <v>0</v>
      </c>
      <c r="BB280" s="167">
        <f>IF(AZ280=2,G280,0)</f>
        <v>0</v>
      </c>
      <c r="BC280" s="167">
        <f>IF(AZ280=3,G280,0)</f>
        <v>0</v>
      </c>
      <c r="BD280" s="167">
        <f>IF(AZ280=4,G280,0)</f>
        <v>0</v>
      </c>
      <c r="BE280" s="167">
        <f>IF(AZ280=5,G280,0)</f>
        <v>0</v>
      </c>
      <c r="CA280" s="202">
        <v>12</v>
      </c>
      <c r="CB280" s="202">
        <v>0</v>
      </c>
      <c r="CZ280" s="167">
        <v>0</v>
      </c>
    </row>
    <row r="281" spans="1:104">
      <c r="A281" s="196">
        <v>72</v>
      </c>
      <c r="B281" s="197" t="s">
        <v>421</v>
      </c>
      <c r="C281" s="198" t="s">
        <v>422</v>
      </c>
      <c r="D281" s="199" t="s">
        <v>73</v>
      </c>
      <c r="E281" s="200">
        <v>1</v>
      </c>
      <c r="F281" s="200">
        <v>0</v>
      </c>
      <c r="G281" s="201">
        <f>E281*F281</f>
        <v>0</v>
      </c>
      <c r="O281" s="195">
        <v>2</v>
      </c>
      <c r="AA281" s="167">
        <v>12</v>
      </c>
      <c r="AB281" s="167">
        <v>0</v>
      </c>
      <c r="AC281" s="167">
        <v>101</v>
      </c>
      <c r="AZ281" s="167">
        <v>2</v>
      </c>
      <c r="BA281" s="167">
        <f>IF(AZ281=1,G281,0)</f>
        <v>0</v>
      </c>
      <c r="BB281" s="167">
        <f>IF(AZ281=2,G281,0)</f>
        <v>0</v>
      </c>
      <c r="BC281" s="167">
        <f>IF(AZ281=3,G281,0)</f>
        <v>0</v>
      </c>
      <c r="BD281" s="167">
        <f>IF(AZ281=4,G281,0)</f>
        <v>0</v>
      </c>
      <c r="BE281" s="167">
        <f>IF(AZ281=5,G281,0)</f>
        <v>0</v>
      </c>
      <c r="CA281" s="202">
        <v>12</v>
      </c>
      <c r="CB281" s="202">
        <v>0</v>
      </c>
      <c r="CZ281" s="167">
        <v>0</v>
      </c>
    </row>
    <row r="282" spans="1:104">
      <c r="A282" s="196">
        <v>73</v>
      </c>
      <c r="B282" s="197" t="s">
        <v>423</v>
      </c>
      <c r="C282" s="198" t="s">
        <v>424</v>
      </c>
      <c r="D282" s="199" t="s">
        <v>61</v>
      </c>
      <c r="E282" s="200"/>
      <c r="F282" s="200">
        <v>0</v>
      </c>
      <c r="G282" s="201">
        <f>E282*F282</f>
        <v>0</v>
      </c>
      <c r="O282" s="195">
        <v>2</v>
      </c>
      <c r="AA282" s="167">
        <v>7</v>
      </c>
      <c r="AB282" s="167">
        <v>1002</v>
      </c>
      <c r="AC282" s="167">
        <v>5</v>
      </c>
      <c r="AZ282" s="167">
        <v>2</v>
      </c>
      <c r="BA282" s="167">
        <f>IF(AZ282=1,G282,0)</f>
        <v>0</v>
      </c>
      <c r="BB282" s="167">
        <f>IF(AZ282=2,G282,0)</f>
        <v>0</v>
      </c>
      <c r="BC282" s="167">
        <f>IF(AZ282=3,G282,0)</f>
        <v>0</v>
      </c>
      <c r="BD282" s="167">
        <f>IF(AZ282=4,G282,0)</f>
        <v>0</v>
      </c>
      <c r="BE282" s="167">
        <f>IF(AZ282=5,G282,0)</f>
        <v>0</v>
      </c>
      <c r="CA282" s="202">
        <v>7</v>
      </c>
      <c r="CB282" s="202">
        <v>1002</v>
      </c>
      <c r="CZ282" s="167">
        <v>0</v>
      </c>
    </row>
    <row r="283" spans="1:104">
      <c r="A283" s="211"/>
      <c r="B283" s="212" t="s">
        <v>74</v>
      </c>
      <c r="C283" s="213" t="str">
        <f>CONCATENATE(B249," ",C249)</f>
        <v>766 Konstrukce truhlářské</v>
      </c>
      <c r="D283" s="214"/>
      <c r="E283" s="215"/>
      <c r="F283" s="216"/>
      <c r="G283" s="217">
        <f>SUM(G249:G282)</f>
        <v>0</v>
      </c>
      <c r="O283" s="195">
        <v>4</v>
      </c>
      <c r="BA283" s="218">
        <f>SUM(BA249:BA282)</f>
        <v>0</v>
      </c>
      <c r="BB283" s="218">
        <f>SUM(BB249:BB282)</f>
        <v>0</v>
      </c>
      <c r="BC283" s="218">
        <f>SUM(BC249:BC282)</f>
        <v>0</v>
      </c>
      <c r="BD283" s="218">
        <f>SUM(BD249:BD282)</f>
        <v>0</v>
      </c>
      <c r="BE283" s="218">
        <f>SUM(BE249:BE282)</f>
        <v>0</v>
      </c>
    </row>
    <row r="284" spans="1:104">
      <c r="A284" s="188" t="s">
        <v>72</v>
      </c>
      <c r="B284" s="189" t="s">
        <v>425</v>
      </c>
      <c r="C284" s="190" t="s">
        <v>426</v>
      </c>
      <c r="D284" s="191"/>
      <c r="E284" s="192"/>
      <c r="F284" s="192"/>
      <c r="G284" s="193"/>
      <c r="H284" s="194"/>
      <c r="I284" s="194"/>
      <c r="O284" s="195">
        <v>1</v>
      </c>
    </row>
    <row r="285" spans="1:104" ht="22.5">
      <c r="A285" s="196">
        <v>74</v>
      </c>
      <c r="B285" s="197" t="s">
        <v>427</v>
      </c>
      <c r="C285" s="198" t="s">
        <v>428</v>
      </c>
      <c r="D285" s="199" t="s">
        <v>362</v>
      </c>
      <c r="E285" s="200">
        <v>1</v>
      </c>
      <c r="F285" s="200">
        <v>0</v>
      </c>
      <c r="G285" s="201">
        <f>E285*F285</f>
        <v>0</v>
      </c>
      <c r="O285" s="195">
        <v>2</v>
      </c>
      <c r="AA285" s="167">
        <v>1</v>
      </c>
      <c r="AB285" s="167">
        <v>7</v>
      </c>
      <c r="AC285" s="167">
        <v>7</v>
      </c>
      <c r="AZ285" s="167">
        <v>2</v>
      </c>
      <c r="BA285" s="167">
        <f>IF(AZ285=1,G285,0)</f>
        <v>0</v>
      </c>
      <c r="BB285" s="167">
        <f>IF(AZ285=2,G285,0)</f>
        <v>0</v>
      </c>
      <c r="BC285" s="167">
        <f>IF(AZ285=3,G285,0)</f>
        <v>0</v>
      </c>
      <c r="BD285" s="167">
        <f>IF(AZ285=4,G285,0)</f>
        <v>0</v>
      </c>
      <c r="BE285" s="167">
        <f>IF(AZ285=5,G285,0)</f>
        <v>0</v>
      </c>
      <c r="CA285" s="202">
        <v>1</v>
      </c>
      <c r="CB285" s="202">
        <v>7</v>
      </c>
      <c r="CZ285" s="167">
        <v>0</v>
      </c>
    </row>
    <row r="286" spans="1:104">
      <c r="A286" s="203"/>
      <c r="B286" s="205"/>
      <c r="C286" s="206" t="s">
        <v>429</v>
      </c>
      <c r="D286" s="207"/>
      <c r="E286" s="208">
        <v>1</v>
      </c>
      <c r="F286" s="209"/>
      <c r="G286" s="210"/>
      <c r="M286" s="204" t="s">
        <v>429</v>
      </c>
      <c r="O286" s="195"/>
    </row>
    <row r="287" spans="1:104">
      <c r="A287" s="196">
        <v>75</v>
      </c>
      <c r="B287" s="197" t="s">
        <v>430</v>
      </c>
      <c r="C287" s="198" t="s">
        <v>431</v>
      </c>
      <c r="D287" s="199" t="s">
        <v>73</v>
      </c>
      <c r="E287" s="200">
        <v>11</v>
      </c>
      <c r="F287" s="200">
        <v>0</v>
      </c>
      <c r="G287" s="201">
        <f>E287*F287</f>
        <v>0</v>
      </c>
      <c r="O287" s="195">
        <v>2</v>
      </c>
      <c r="AA287" s="167">
        <v>1</v>
      </c>
      <c r="AB287" s="167">
        <v>7</v>
      </c>
      <c r="AC287" s="167">
        <v>7</v>
      </c>
      <c r="AZ287" s="167">
        <v>2</v>
      </c>
      <c r="BA287" s="167">
        <f>IF(AZ287=1,G287,0)</f>
        <v>0</v>
      </c>
      <c r="BB287" s="167">
        <f>IF(AZ287=2,G287,0)</f>
        <v>0</v>
      </c>
      <c r="BC287" s="167">
        <f>IF(AZ287=3,G287,0)</f>
        <v>0</v>
      </c>
      <c r="BD287" s="167">
        <f>IF(AZ287=4,G287,0)</f>
        <v>0</v>
      </c>
      <c r="BE287" s="167">
        <f>IF(AZ287=5,G287,0)</f>
        <v>0</v>
      </c>
      <c r="CA287" s="202">
        <v>1</v>
      </c>
      <c r="CB287" s="202">
        <v>7</v>
      </c>
      <c r="CZ287" s="167">
        <v>0</v>
      </c>
    </row>
    <row r="288" spans="1:104" ht="22.5">
      <c r="A288" s="196">
        <v>76</v>
      </c>
      <c r="B288" s="197" t="s">
        <v>432</v>
      </c>
      <c r="C288" s="198" t="s">
        <v>433</v>
      </c>
      <c r="D288" s="199" t="s">
        <v>95</v>
      </c>
      <c r="E288" s="200">
        <v>3.9283999999999999</v>
      </c>
      <c r="F288" s="200">
        <v>0</v>
      </c>
      <c r="G288" s="201">
        <f>E288*F288</f>
        <v>0</v>
      </c>
      <c r="O288" s="195">
        <v>2</v>
      </c>
      <c r="AA288" s="167">
        <v>1</v>
      </c>
      <c r="AB288" s="167">
        <v>7</v>
      </c>
      <c r="AC288" s="167">
        <v>7</v>
      </c>
      <c r="AZ288" s="167">
        <v>2</v>
      </c>
      <c r="BA288" s="167">
        <f>IF(AZ288=1,G288,0)</f>
        <v>0</v>
      </c>
      <c r="BB288" s="167">
        <f>IF(AZ288=2,G288,0)</f>
        <v>0</v>
      </c>
      <c r="BC288" s="167">
        <f>IF(AZ288=3,G288,0)</f>
        <v>0</v>
      </c>
      <c r="BD288" s="167">
        <f>IF(AZ288=4,G288,0)</f>
        <v>0</v>
      </c>
      <c r="BE288" s="167">
        <f>IF(AZ288=5,G288,0)</f>
        <v>0</v>
      </c>
      <c r="CA288" s="202">
        <v>1</v>
      </c>
      <c r="CB288" s="202">
        <v>7</v>
      </c>
      <c r="CZ288" s="167">
        <v>0</v>
      </c>
    </row>
    <row r="289" spans="1:104">
      <c r="A289" s="203"/>
      <c r="B289" s="205"/>
      <c r="C289" s="206" t="s">
        <v>434</v>
      </c>
      <c r="D289" s="207"/>
      <c r="E289" s="208">
        <v>3.9283999999999999</v>
      </c>
      <c r="F289" s="209"/>
      <c r="G289" s="210"/>
      <c r="M289" s="204" t="s">
        <v>434</v>
      </c>
      <c r="O289" s="195"/>
    </row>
    <row r="290" spans="1:104">
      <c r="A290" s="196">
        <v>77</v>
      </c>
      <c r="B290" s="197" t="s">
        <v>435</v>
      </c>
      <c r="C290" s="198" t="s">
        <v>436</v>
      </c>
      <c r="D290" s="199" t="s">
        <v>61</v>
      </c>
      <c r="E290" s="200"/>
      <c r="F290" s="200">
        <v>0</v>
      </c>
      <c r="G290" s="201">
        <f>E290*F290</f>
        <v>0</v>
      </c>
      <c r="O290" s="195">
        <v>2</v>
      </c>
      <c r="AA290" s="167">
        <v>7</v>
      </c>
      <c r="AB290" s="167">
        <v>1002</v>
      </c>
      <c r="AC290" s="167">
        <v>5</v>
      </c>
      <c r="AZ290" s="167">
        <v>2</v>
      </c>
      <c r="BA290" s="167">
        <f>IF(AZ290=1,G290,0)</f>
        <v>0</v>
      </c>
      <c r="BB290" s="167">
        <f>IF(AZ290=2,G290,0)</f>
        <v>0</v>
      </c>
      <c r="BC290" s="167">
        <f>IF(AZ290=3,G290,0)</f>
        <v>0</v>
      </c>
      <c r="BD290" s="167">
        <f>IF(AZ290=4,G290,0)</f>
        <v>0</v>
      </c>
      <c r="BE290" s="167">
        <f>IF(AZ290=5,G290,0)</f>
        <v>0</v>
      </c>
      <c r="CA290" s="202">
        <v>7</v>
      </c>
      <c r="CB290" s="202">
        <v>1002</v>
      </c>
      <c r="CZ290" s="167">
        <v>0</v>
      </c>
    </row>
    <row r="291" spans="1:104">
      <c r="A291" s="211"/>
      <c r="B291" s="212" t="s">
        <v>74</v>
      </c>
      <c r="C291" s="213" t="str">
        <f>CONCATENATE(B284," ",C284)</f>
        <v>767 Konstrukce zámečnické</v>
      </c>
      <c r="D291" s="214"/>
      <c r="E291" s="215"/>
      <c r="F291" s="216"/>
      <c r="G291" s="217">
        <f>SUM(G284:G290)</f>
        <v>0</v>
      </c>
      <c r="O291" s="195">
        <v>4</v>
      </c>
      <c r="BA291" s="218">
        <f>SUM(BA284:BA290)</f>
        <v>0</v>
      </c>
      <c r="BB291" s="218">
        <f>SUM(BB284:BB290)</f>
        <v>0</v>
      </c>
      <c r="BC291" s="218">
        <f>SUM(BC284:BC290)</f>
        <v>0</v>
      </c>
      <c r="BD291" s="218">
        <f>SUM(BD284:BD290)</f>
        <v>0</v>
      </c>
      <c r="BE291" s="218">
        <f>SUM(BE284:BE290)</f>
        <v>0</v>
      </c>
    </row>
    <row r="292" spans="1:104">
      <c r="A292" s="188" t="s">
        <v>72</v>
      </c>
      <c r="B292" s="189" t="s">
        <v>437</v>
      </c>
      <c r="C292" s="190" t="s">
        <v>438</v>
      </c>
      <c r="D292" s="191"/>
      <c r="E292" s="192"/>
      <c r="F292" s="192"/>
      <c r="G292" s="193"/>
      <c r="H292" s="194"/>
      <c r="I292" s="194"/>
      <c r="O292" s="195">
        <v>1</v>
      </c>
    </row>
    <row r="293" spans="1:104" ht="22.5">
      <c r="A293" s="196">
        <v>78</v>
      </c>
      <c r="B293" s="197" t="s">
        <v>439</v>
      </c>
      <c r="C293" s="198" t="s">
        <v>440</v>
      </c>
      <c r="D293" s="199" t="s">
        <v>95</v>
      </c>
      <c r="E293" s="200">
        <v>48.310099999999998</v>
      </c>
      <c r="F293" s="200">
        <v>0</v>
      </c>
      <c r="G293" s="201">
        <f>E293*F293</f>
        <v>0</v>
      </c>
      <c r="O293" s="195">
        <v>2</v>
      </c>
      <c r="AA293" s="167">
        <v>1</v>
      </c>
      <c r="AB293" s="167">
        <v>0</v>
      </c>
      <c r="AC293" s="167">
        <v>0</v>
      </c>
      <c r="AZ293" s="167">
        <v>2</v>
      </c>
      <c r="BA293" s="167">
        <f>IF(AZ293=1,G293,0)</f>
        <v>0</v>
      </c>
      <c r="BB293" s="167">
        <f>IF(AZ293=2,G293,0)</f>
        <v>0</v>
      </c>
      <c r="BC293" s="167">
        <f>IF(AZ293=3,G293,0)</f>
        <v>0</v>
      </c>
      <c r="BD293" s="167">
        <f>IF(AZ293=4,G293,0)</f>
        <v>0</v>
      </c>
      <c r="BE293" s="167">
        <f>IF(AZ293=5,G293,0)</f>
        <v>0</v>
      </c>
      <c r="CA293" s="202">
        <v>1</v>
      </c>
      <c r="CB293" s="202">
        <v>0</v>
      </c>
      <c r="CZ293" s="167">
        <v>3.2599999999999999E-3</v>
      </c>
    </row>
    <row r="294" spans="1:104">
      <c r="A294" s="203"/>
      <c r="B294" s="205"/>
      <c r="C294" s="206" t="s">
        <v>441</v>
      </c>
      <c r="D294" s="207"/>
      <c r="E294" s="208">
        <v>0</v>
      </c>
      <c r="F294" s="209"/>
      <c r="G294" s="210"/>
      <c r="M294" s="204" t="s">
        <v>441</v>
      </c>
      <c r="O294" s="195"/>
    </row>
    <row r="295" spans="1:104">
      <c r="A295" s="203"/>
      <c r="B295" s="205"/>
      <c r="C295" s="206" t="s">
        <v>185</v>
      </c>
      <c r="D295" s="207"/>
      <c r="E295" s="208">
        <v>14.940200000000001</v>
      </c>
      <c r="F295" s="209"/>
      <c r="G295" s="210"/>
      <c r="M295" s="204" t="s">
        <v>185</v>
      </c>
      <c r="O295" s="195"/>
    </row>
    <row r="296" spans="1:104">
      <c r="A296" s="203"/>
      <c r="B296" s="205"/>
      <c r="C296" s="206" t="s">
        <v>186</v>
      </c>
      <c r="D296" s="207"/>
      <c r="E296" s="208">
        <v>33.369900000000001</v>
      </c>
      <c r="F296" s="209"/>
      <c r="G296" s="210"/>
      <c r="M296" s="204" t="s">
        <v>186</v>
      </c>
      <c r="O296" s="195"/>
    </row>
    <row r="297" spans="1:104" ht="22.5">
      <c r="A297" s="196">
        <v>79</v>
      </c>
      <c r="B297" s="197" t="s">
        <v>442</v>
      </c>
      <c r="C297" s="198" t="s">
        <v>443</v>
      </c>
      <c r="D297" s="199" t="s">
        <v>95</v>
      </c>
      <c r="E297" s="200">
        <v>96.62</v>
      </c>
      <c r="F297" s="200">
        <v>0</v>
      </c>
      <c r="G297" s="201">
        <f>E297*F297</f>
        <v>0</v>
      </c>
      <c r="O297" s="195">
        <v>2</v>
      </c>
      <c r="AA297" s="167">
        <v>1</v>
      </c>
      <c r="AB297" s="167">
        <v>0</v>
      </c>
      <c r="AC297" s="167">
        <v>0</v>
      </c>
      <c r="AZ297" s="167">
        <v>2</v>
      </c>
      <c r="BA297" s="167">
        <f>IF(AZ297=1,G297,0)</f>
        <v>0</v>
      </c>
      <c r="BB297" s="167">
        <f>IF(AZ297=2,G297,0)</f>
        <v>0</v>
      </c>
      <c r="BC297" s="167">
        <f>IF(AZ297=3,G297,0)</f>
        <v>0</v>
      </c>
      <c r="BD297" s="167">
        <f>IF(AZ297=4,G297,0)</f>
        <v>0</v>
      </c>
      <c r="BE297" s="167">
        <f>IF(AZ297=5,G297,0)</f>
        <v>0</v>
      </c>
      <c r="CA297" s="202">
        <v>1</v>
      </c>
      <c r="CB297" s="202">
        <v>0</v>
      </c>
      <c r="CZ297" s="167">
        <v>1.1E-4</v>
      </c>
    </row>
    <row r="298" spans="1:104">
      <c r="A298" s="203"/>
      <c r="B298" s="205"/>
      <c r="C298" s="206" t="s">
        <v>444</v>
      </c>
      <c r="D298" s="207"/>
      <c r="E298" s="208">
        <v>0</v>
      </c>
      <c r="F298" s="209"/>
      <c r="G298" s="210"/>
      <c r="M298" s="204" t="s">
        <v>444</v>
      </c>
      <c r="O298" s="195"/>
    </row>
    <row r="299" spans="1:104">
      <c r="A299" s="203"/>
      <c r="B299" s="205"/>
      <c r="C299" s="232" t="s">
        <v>445</v>
      </c>
      <c r="D299" s="207"/>
      <c r="E299" s="231">
        <v>0</v>
      </c>
      <c r="F299" s="209"/>
      <c r="G299" s="210"/>
      <c r="M299" s="204" t="s">
        <v>445</v>
      </c>
      <c r="O299" s="195"/>
    </row>
    <row r="300" spans="1:104">
      <c r="A300" s="203"/>
      <c r="B300" s="205"/>
      <c r="C300" s="232" t="s">
        <v>185</v>
      </c>
      <c r="D300" s="207"/>
      <c r="E300" s="231">
        <v>14.940200000000001</v>
      </c>
      <c r="F300" s="209"/>
      <c r="G300" s="210"/>
      <c r="M300" s="204" t="s">
        <v>185</v>
      </c>
      <c r="O300" s="195"/>
    </row>
    <row r="301" spans="1:104">
      <c r="A301" s="203"/>
      <c r="B301" s="205"/>
      <c r="C301" s="232" t="s">
        <v>186</v>
      </c>
      <c r="D301" s="207"/>
      <c r="E301" s="231">
        <v>33.369900000000001</v>
      </c>
      <c r="F301" s="209"/>
      <c r="G301" s="210"/>
      <c r="M301" s="204" t="s">
        <v>186</v>
      </c>
      <c r="O301" s="195"/>
    </row>
    <row r="302" spans="1:104">
      <c r="A302" s="203"/>
      <c r="B302" s="205"/>
      <c r="C302" s="232" t="s">
        <v>446</v>
      </c>
      <c r="D302" s="207"/>
      <c r="E302" s="231">
        <v>48.310100000000006</v>
      </c>
      <c r="F302" s="209"/>
      <c r="G302" s="210"/>
      <c r="M302" s="204" t="s">
        <v>446</v>
      </c>
      <c r="O302" s="195"/>
    </row>
    <row r="303" spans="1:104">
      <c r="A303" s="203"/>
      <c r="B303" s="205"/>
      <c r="C303" s="206" t="s">
        <v>447</v>
      </c>
      <c r="D303" s="207"/>
      <c r="E303" s="208">
        <v>96.62</v>
      </c>
      <c r="F303" s="209"/>
      <c r="G303" s="210"/>
      <c r="M303" s="204" t="s">
        <v>447</v>
      </c>
      <c r="O303" s="195"/>
    </row>
    <row r="304" spans="1:104" ht="22.5">
      <c r="A304" s="196">
        <v>80</v>
      </c>
      <c r="B304" s="197" t="s">
        <v>448</v>
      </c>
      <c r="C304" s="198" t="s">
        <v>449</v>
      </c>
      <c r="D304" s="199" t="s">
        <v>268</v>
      </c>
      <c r="E304" s="200">
        <v>45.74</v>
      </c>
      <c r="F304" s="200">
        <v>0</v>
      </c>
      <c r="G304" s="201">
        <f>E304*F304</f>
        <v>0</v>
      </c>
      <c r="O304" s="195">
        <v>2</v>
      </c>
      <c r="AA304" s="167">
        <v>1</v>
      </c>
      <c r="AB304" s="167">
        <v>0</v>
      </c>
      <c r="AC304" s="167">
        <v>0</v>
      </c>
      <c r="AZ304" s="167">
        <v>2</v>
      </c>
      <c r="BA304" s="167">
        <f>IF(AZ304=1,G304,0)</f>
        <v>0</v>
      </c>
      <c r="BB304" s="167">
        <f>IF(AZ304=2,G304,0)</f>
        <v>0</v>
      </c>
      <c r="BC304" s="167">
        <f>IF(AZ304=3,G304,0)</f>
        <v>0</v>
      </c>
      <c r="BD304" s="167">
        <f>IF(AZ304=4,G304,0)</f>
        <v>0</v>
      </c>
      <c r="BE304" s="167">
        <f>IF(AZ304=5,G304,0)</f>
        <v>0</v>
      </c>
      <c r="CA304" s="202">
        <v>1</v>
      </c>
      <c r="CB304" s="202">
        <v>0</v>
      </c>
      <c r="CZ304" s="167">
        <v>1.213E-2</v>
      </c>
    </row>
    <row r="305" spans="1:104">
      <c r="A305" s="203"/>
      <c r="B305" s="205"/>
      <c r="C305" s="206" t="s">
        <v>441</v>
      </c>
      <c r="D305" s="207"/>
      <c r="E305" s="208">
        <v>0</v>
      </c>
      <c r="F305" s="209"/>
      <c r="G305" s="210"/>
      <c r="M305" s="204" t="s">
        <v>441</v>
      </c>
      <c r="O305" s="195"/>
    </row>
    <row r="306" spans="1:104">
      <c r="A306" s="203"/>
      <c r="B306" s="205"/>
      <c r="C306" s="206" t="s">
        <v>450</v>
      </c>
      <c r="D306" s="207"/>
      <c r="E306" s="208">
        <v>13.56</v>
      </c>
      <c r="F306" s="209"/>
      <c r="G306" s="210"/>
      <c r="M306" s="204" t="s">
        <v>450</v>
      </c>
      <c r="O306" s="195"/>
    </row>
    <row r="307" spans="1:104">
      <c r="A307" s="203"/>
      <c r="B307" s="205"/>
      <c r="C307" s="206" t="s">
        <v>451</v>
      </c>
      <c r="D307" s="207"/>
      <c r="E307" s="208">
        <v>-5.24</v>
      </c>
      <c r="F307" s="209"/>
      <c r="G307" s="210"/>
      <c r="M307" s="204" t="s">
        <v>451</v>
      </c>
      <c r="O307" s="195"/>
    </row>
    <row r="308" spans="1:104">
      <c r="A308" s="203"/>
      <c r="B308" s="205"/>
      <c r="C308" s="206" t="s">
        <v>452</v>
      </c>
      <c r="D308" s="207"/>
      <c r="E308" s="208">
        <v>2.5</v>
      </c>
      <c r="F308" s="209"/>
      <c r="G308" s="210"/>
      <c r="M308" s="204" t="s">
        <v>452</v>
      </c>
      <c r="O308" s="195"/>
    </row>
    <row r="309" spans="1:104">
      <c r="A309" s="203"/>
      <c r="B309" s="205"/>
      <c r="C309" s="206" t="s">
        <v>342</v>
      </c>
      <c r="D309" s="207"/>
      <c r="E309" s="208">
        <v>0</v>
      </c>
      <c r="F309" s="209"/>
      <c r="G309" s="210"/>
      <c r="M309" s="204">
        <v>0</v>
      </c>
      <c r="O309" s="195"/>
    </row>
    <row r="310" spans="1:104">
      <c r="A310" s="203"/>
      <c r="B310" s="205"/>
      <c r="C310" s="206" t="s">
        <v>453</v>
      </c>
      <c r="D310" s="207"/>
      <c r="E310" s="208">
        <v>14.58</v>
      </c>
      <c r="F310" s="209"/>
      <c r="G310" s="210"/>
      <c r="M310" s="204" t="s">
        <v>453</v>
      </c>
      <c r="O310" s="195"/>
    </row>
    <row r="311" spans="1:104">
      <c r="A311" s="203"/>
      <c r="B311" s="205"/>
      <c r="C311" s="206" t="s">
        <v>334</v>
      </c>
      <c r="D311" s="207"/>
      <c r="E311" s="208">
        <v>-1.98</v>
      </c>
      <c r="F311" s="209"/>
      <c r="G311" s="210"/>
      <c r="M311" s="204" t="s">
        <v>334</v>
      </c>
      <c r="O311" s="195"/>
    </row>
    <row r="312" spans="1:104">
      <c r="A312" s="203"/>
      <c r="B312" s="205"/>
      <c r="C312" s="206" t="s">
        <v>454</v>
      </c>
      <c r="D312" s="207"/>
      <c r="E312" s="208">
        <v>1.66</v>
      </c>
      <c r="F312" s="209"/>
      <c r="G312" s="210"/>
      <c r="M312" s="204" t="s">
        <v>454</v>
      </c>
      <c r="O312" s="195"/>
    </row>
    <row r="313" spans="1:104">
      <c r="A313" s="203"/>
      <c r="B313" s="205"/>
      <c r="C313" s="206" t="s">
        <v>342</v>
      </c>
      <c r="D313" s="207"/>
      <c r="E313" s="208">
        <v>0</v>
      </c>
      <c r="F313" s="209"/>
      <c r="G313" s="210"/>
      <c r="M313" s="204">
        <v>0</v>
      </c>
      <c r="O313" s="195"/>
    </row>
    <row r="314" spans="1:104">
      <c r="A314" s="203"/>
      <c r="B314" s="205"/>
      <c r="C314" s="206" t="s">
        <v>455</v>
      </c>
      <c r="D314" s="207"/>
      <c r="E314" s="208">
        <v>20.94</v>
      </c>
      <c r="F314" s="209"/>
      <c r="G314" s="210"/>
      <c r="M314" s="204" t="s">
        <v>455</v>
      </c>
      <c r="O314" s="195"/>
    </row>
    <row r="315" spans="1:104">
      <c r="A315" s="203"/>
      <c r="B315" s="205"/>
      <c r="C315" s="206" t="s">
        <v>337</v>
      </c>
      <c r="D315" s="207"/>
      <c r="E315" s="208">
        <v>-0.98</v>
      </c>
      <c r="F315" s="209"/>
      <c r="G315" s="210"/>
      <c r="M315" s="204" t="s">
        <v>337</v>
      </c>
      <c r="O315" s="195"/>
    </row>
    <row r="316" spans="1:104">
      <c r="A316" s="203"/>
      <c r="B316" s="205"/>
      <c r="C316" s="206" t="s">
        <v>456</v>
      </c>
      <c r="D316" s="207"/>
      <c r="E316" s="208">
        <v>0.7</v>
      </c>
      <c r="F316" s="209"/>
      <c r="G316" s="210"/>
      <c r="M316" s="204" t="s">
        <v>456</v>
      </c>
      <c r="O316" s="195"/>
    </row>
    <row r="317" spans="1:104" ht="22.5">
      <c r="A317" s="196">
        <v>81</v>
      </c>
      <c r="B317" s="197" t="s">
        <v>457</v>
      </c>
      <c r="C317" s="198" t="s">
        <v>458</v>
      </c>
      <c r="D317" s="199" t="s">
        <v>268</v>
      </c>
      <c r="E317" s="200">
        <v>2.16</v>
      </c>
      <c r="F317" s="200">
        <v>0</v>
      </c>
      <c r="G317" s="201">
        <f>E317*F317</f>
        <v>0</v>
      </c>
      <c r="O317" s="195">
        <v>2</v>
      </c>
      <c r="AA317" s="167">
        <v>1</v>
      </c>
      <c r="AB317" s="167">
        <v>0</v>
      </c>
      <c r="AC317" s="167">
        <v>0</v>
      </c>
      <c r="AZ317" s="167">
        <v>2</v>
      </c>
      <c r="BA317" s="167">
        <f>IF(AZ317=1,G317,0)</f>
        <v>0</v>
      </c>
      <c r="BB317" s="167">
        <f>IF(AZ317=2,G317,0)</f>
        <v>0</v>
      </c>
      <c r="BC317" s="167">
        <f>IF(AZ317=3,G317,0)</f>
        <v>0</v>
      </c>
      <c r="BD317" s="167">
        <f>IF(AZ317=4,G317,0)</f>
        <v>0</v>
      </c>
      <c r="BE317" s="167">
        <f>IF(AZ317=5,G317,0)</f>
        <v>0</v>
      </c>
      <c r="CA317" s="202">
        <v>1</v>
      </c>
      <c r="CB317" s="202">
        <v>0</v>
      </c>
      <c r="CZ317" s="167">
        <v>3.4000000000000002E-4</v>
      </c>
    </row>
    <row r="318" spans="1:104">
      <c r="A318" s="203"/>
      <c r="B318" s="205"/>
      <c r="C318" s="206" t="s">
        <v>441</v>
      </c>
      <c r="D318" s="207"/>
      <c r="E318" s="208">
        <v>0</v>
      </c>
      <c r="F318" s="209"/>
      <c r="G318" s="210"/>
      <c r="M318" s="204" t="s">
        <v>441</v>
      </c>
      <c r="O318" s="195"/>
    </row>
    <row r="319" spans="1:104">
      <c r="A319" s="203"/>
      <c r="B319" s="205"/>
      <c r="C319" s="206" t="s">
        <v>459</v>
      </c>
      <c r="D319" s="207"/>
      <c r="E319" s="208">
        <v>6.06</v>
      </c>
      <c r="F319" s="209"/>
      <c r="G319" s="210"/>
      <c r="M319" s="204" t="s">
        <v>459</v>
      </c>
      <c r="O319" s="195"/>
    </row>
    <row r="320" spans="1:104">
      <c r="A320" s="203"/>
      <c r="B320" s="205"/>
      <c r="C320" s="206" t="s">
        <v>460</v>
      </c>
      <c r="D320" s="207"/>
      <c r="E320" s="208">
        <v>-3.9</v>
      </c>
      <c r="F320" s="209"/>
      <c r="G320" s="210"/>
      <c r="M320" s="204" t="s">
        <v>460</v>
      </c>
      <c r="O320" s="195"/>
    </row>
    <row r="321" spans="1:104">
      <c r="A321" s="196">
        <v>82</v>
      </c>
      <c r="B321" s="197" t="s">
        <v>461</v>
      </c>
      <c r="C321" s="198" t="s">
        <v>462</v>
      </c>
      <c r="D321" s="199" t="s">
        <v>268</v>
      </c>
      <c r="E321" s="200">
        <v>2.16</v>
      </c>
      <c r="F321" s="200">
        <v>0</v>
      </c>
      <c r="G321" s="201">
        <f>E321*F321</f>
        <v>0</v>
      </c>
      <c r="O321" s="195">
        <v>2</v>
      </c>
      <c r="AA321" s="167">
        <v>1</v>
      </c>
      <c r="AB321" s="167">
        <v>7</v>
      </c>
      <c r="AC321" s="167">
        <v>7</v>
      </c>
      <c r="AZ321" s="167">
        <v>2</v>
      </c>
      <c r="BA321" s="167">
        <f>IF(AZ321=1,G321,0)</f>
        <v>0</v>
      </c>
      <c r="BB321" s="167">
        <f>IF(AZ321=2,G321,0)</f>
        <v>0</v>
      </c>
      <c r="BC321" s="167">
        <f>IF(AZ321=3,G321,0)</f>
        <v>0</v>
      </c>
      <c r="BD321" s="167">
        <f>IF(AZ321=4,G321,0)</f>
        <v>0</v>
      </c>
      <c r="BE321" s="167">
        <f>IF(AZ321=5,G321,0)</f>
        <v>0</v>
      </c>
      <c r="CA321" s="202">
        <v>1</v>
      </c>
      <c r="CB321" s="202">
        <v>7</v>
      </c>
      <c r="CZ321" s="167">
        <v>0</v>
      </c>
    </row>
    <row r="322" spans="1:104" ht="22.5">
      <c r="A322" s="196">
        <v>83</v>
      </c>
      <c r="B322" s="197" t="s">
        <v>463</v>
      </c>
      <c r="C322" s="198" t="s">
        <v>464</v>
      </c>
      <c r="D322" s="199" t="s">
        <v>268</v>
      </c>
      <c r="E322" s="200">
        <v>1.4</v>
      </c>
      <c r="F322" s="200">
        <v>0</v>
      </c>
      <c r="G322" s="201">
        <f>E322*F322</f>
        <v>0</v>
      </c>
      <c r="O322" s="195">
        <v>2</v>
      </c>
      <c r="AA322" s="167">
        <v>1</v>
      </c>
      <c r="AB322" s="167">
        <v>7</v>
      </c>
      <c r="AC322" s="167">
        <v>7</v>
      </c>
      <c r="AZ322" s="167">
        <v>2</v>
      </c>
      <c r="BA322" s="167">
        <f>IF(AZ322=1,G322,0)</f>
        <v>0</v>
      </c>
      <c r="BB322" s="167">
        <f>IF(AZ322=2,G322,0)</f>
        <v>0</v>
      </c>
      <c r="BC322" s="167">
        <f>IF(AZ322=3,G322,0)</f>
        <v>0</v>
      </c>
      <c r="BD322" s="167">
        <f>IF(AZ322=4,G322,0)</f>
        <v>0</v>
      </c>
      <c r="BE322" s="167">
        <f>IF(AZ322=5,G322,0)</f>
        <v>0</v>
      </c>
      <c r="CA322" s="202">
        <v>1</v>
      </c>
      <c r="CB322" s="202">
        <v>7</v>
      </c>
      <c r="CZ322" s="167">
        <v>5.9000000000000003E-4</v>
      </c>
    </row>
    <row r="323" spans="1:104">
      <c r="A323" s="196">
        <v>84</v>
      </c>
      <c r="B323" s="197" t="s">
        <v>465</v>
      </c>
      <c r="C323" s="198" t="s">
        <v>466</v>
      </c>
      <c r="D323" s="199" t="s">
        <v>268</v>
      </c>
      <c r="E323" s="200">
        <v>48.027000000000001</v>
      </c>
      <c r="F323" s="200">
        <v>0</v>
      </c>
      <c r="G323" s="201">
        <f>E323*F323</f>
        <v>0</v>
      </c>
      <c r="O323" s="195">
        <v>2</v>
      </c>
      <c r="AA323" s="167">
        <v>12</v>
      </c>
      <c r="AB323" s="167">
        <v>0</v>
      </c>
      <c r="AC323" s="167">
        <v>54</v>
      </c>
      <c r="AZ323" s="167">
        <v>2</v>
      </c>
      <c r="BA323" s="167">
        <f>IF(AZ323=1,G323,0)</f>
        <v>0</v>
      </c>
      <c r="BB323" s="167">
        <f>IF(AZ323=2,G323,0)</f>
        <v>0</v>
      </c>
      <c r="BC323" s="167">
        <f>IF(AZ323=3,G323,0)</f>
        <v>0</v>
      </c>
      <c r="BD323" s="167">
        <f>IF(AZ323=4,G323,0)</f>
        <v>0</v>
      </c>
      <c r="BE323" s="167">
        <f>IF(AZ323=5,G323,0)</f>
        <v>0</v>
      </c>
      <c r="CA323" s="202">
        <v>12</v>
      </c>
      <c r="CB323" s="202">
        <v>0</v>
      </c>
      <c r="CZ323" s="167">
        <v>1.0500000000000001E-2</v>
      </c>
    </row>
    <row r="324" spans="1:104">
      <c r="A324" s="203"/>
      <c r="B324" s="205"/>
      <c r="C324" s="206" t="s">
        <v>467</v>
      </c>
      <c r="D324" s="207"/>
      <c r="E324" s="208">
        <v>48.027000000000001</v>
      </c>
      <c r="F324" s="209"/>
      <c r="G324" s="210"/>
      <c r="M324" s="204" t="s">
        <v>467</v>
      </c>
      <c r="O324" s="195"/>
    </row>
    <row r="325" spans="1:104" ht="22.5">
      <c r="A325" s="196">
        <v>85</v>
      </c>
      <c r="B325" s="197" t="s">
        <v>465</v>
      </c>
      <c r="C325" s="198" t="s">
        <v>468</v>
      </c>
      <c r="D325" s="199" t="s">
        <v>95</v>
      </c>
      <c r="E325" s="200">
        <v>50.952300000000001</v>
      </c>
      <c r="F325" s="200">
        <v>0</v>
      </c>
      <c r="G325" s="201">
        <f>E325*F325</f>
        <v>0</v>
      </c>
      <c r="O325" s="195">
        <v>2</v>
      </c>
      <c r="AA325" s="167">
        <v>12</v>
      </c>
      <c r="AB325" s="167">
        <v>0</v>
      </c>
      <c r="AC325" s="167">
        <v>38</v>
      </c>
      <c r="AZ325" s="167">
        <v>2</v>
      </c>
      <c r="BA325" s="167">
        <f>IF(AZ325=1,G325,0)</f>
        <v>0</v>
      </c>
      <c r="BB325" s="167">
        <f>IF(AZ325=2,G325,0)</f>
        <v>0</v>
      </c>
      <c r="BC325" s="167">
        <f>IF(AZ325=3,G325,0)</f>
        <v>0</v>
      </c>
      <c r="BD325" s="167">
        <f>IF(AZ325=4,G325,0)</f>
        <v>0</v>
      </c>
      <c r="BE325" s="167">
        <f>IF(AZ325=5,G325,0)</f>
        <v>0</v>
      </c>
      <c r="CA325" s="202">
        <v>12</v>
      </c>
      <c r="CB325" s="202">
        <v>0</v>
      </c>
      <c r="CZ325" s="167">
        <v>0</v>
      </c>
    </row>
    <row r="326" spans="1:104">
      <c r="A326" s="203"/>
      <c r="B326" s="205"/>
      <c r="C326" s="206" t="s">
        <v>469</v>
      </c>
      <c r="D326" s="207"/>
      <c r="E326" s="208">
        <v>50.725499999999997</v>
      </c>
      <c r="F326" s="209"/>
      <c r="G326" s="210"/>
      <c r="M326" s="204" t="s">
        <v>469</v>
      </c>
      <c r="O326" s="195"/>
    </row>
    <row r="327" spans="1:104">
      <c r="A327" s="203"/>
      <c r="B327" s="205"/>
      <c r="C327" s="206" t="s">
        <v>470</v>
      </c>
      <c r="D327" s="207"/>
      <c r="E327" s="208">
        <v>0.2268</v>
      </c>
      <c r="F327" s="209"/>
      <c r="G327" s="210"/>
      <c r="M327" s="204" t="s">
        <v>470</v>
      </c>
      <c r="O327" s="195"/>
    </row>
    <row r="328" spans="1:104">
      <c r="A328" s="196">
        <v>86</v>
      </c>
      <c r="B328" s="197" t="s">
        <v>471</v>
      </c>
      <c r="C328" s="198" t="s">
        <v>472</v>
      </c>
      <c r="D328" s="199" t="s">
        <v>61</v>
      </c>
      <c r="E328" s="200"/>
      <c r="F328" s="200">
        <v>0</v>
      </c>
      <c r="G328" s="201">
        <f>E328*F328</f>
        <v>0</v>
      </c>
      <c r="O328" s="195">
        <v>2</v>
      </c>
      <c r="AA328" s="167">
        <v>7</v>
      </c>
      <c r="AB328" s="167">
        <v>1002</v>
      </c>
      <c r="AC328" s="167">
        <v>5</v>
      </c>
      <c r="AZ328" s="167">
        <v>2</v>
      </c>
      <c r="BA328" s="167">
        <f>IF(AZ328=1,G328,0)</f>
        <v>0</v>
      </c>
      <c r="BB328" s="167">
        <f>IF(AZ328=2,G328,0)</f>
        <v>0</v>
      </c>
      <c r="BC328" s="167">
        <f>IF(AZ328=3,G328,0)</f>
        <v>0</v>
      </c>
      <c r="BD328" s="167">
        <f>IF(AZ328=4,G328,0)</f>
        <v>0</v>
      </c>
      <c r="BE328" s="167">
        <f>IF(AZ328=5,G328,0)</f>
        <v>0</v>
      </c>
      <c r="CA328" s="202">
        <v>7</v>
      </c>
      <c r="CB328" s="202">
        <v>1002</v>
      </c>
      <c r="CZ328" s="167">
        <v>0</v>
      </c>
    </row>
    <row r="329" spans="1:104">
      <c r="A329" s="211"/>
      <c r="B329" s="212" t="s">
        <v>74</v>
      </c>
      <c r="C329" s="213" t="str">
        <f>CONCATENATE(B292," ",C292)</f>
        <v>771 Podlahy z dlaždic a obklady</v>
      </c>
      <c r="D329" s="214"/>
      <c r="E329" s="215"/>
      <c r="F329" s="216"/>
      <c r="G329" s="217">
        <f>SUM(G292:G328)</f>
        <v>0</v>
      </c>
      <c r="O329" s="195">
        <v>4</v>
      </c>
      <c r="BA329" s="218">
        <f>SUM(BA292:BA328)</f>
        <v>0</v>
      </c>
      <c r="BB329" s="218">
        <f>SUM(BB292:BB328)</f>
        <v>0</v>
      </c>
      <c r="BC329" s="218">
        <f>SUM(BC292:BC328)</f>
        <v>0</v>
      </c>
      <c r="BD329" s="218">
        <f>SUM(BD292:BD328)</f>
        <v>0</v>
      </c>
      <c r="BE329" s="218">
        <f>SUM(BE292:BE328)</f>
        <v>0</v>
      </c>
    </row>
    <row r="330" spans="1:104">
      <c r="A330" s="188" t="s">
        <v>72</v>
      </c>
      <c r="B330" s="189" t="s">
        <v>473</v>
      </c>
      <c r="C330" s="190" t="s">
        <v>474</v>
      </c>
      <c r="D330" s="191"/>
      <c r="E330" s="192"/>
      <c r="F330" s="192"/>
      <c r="G330" s="193"/>
      <c r="H330" s="194"/>
      <c r="I330" s="194"/>
      <c r="O330" s="195">
        <v>1</v>
      </c>
    </row>
    <row r="331" spans="1:104" ht="22.5">
      <c r="A331" s="196">
        <v>87</v>
      </c>
      <c r="B331" s="197" t="s">
        <v>475</v>
      </c>
      <c r="C331" s="198" t="s">
        <v>476</v>
      </c>
      <c r="D331" s="199" t="s">
        <v>95</v>
      </c>
      <c r="E331" s="200">
        <v>14.3827</v>
      </c>
      <c r="F331" s="200">
        <v>0</v>
      </c>
      <c r="G331" s="201">
        <f>E331*F331</f>
        <v>0</v>
      </c>
      <c r="O331" s="195">
        <v>2</v>
      </c>
      <c r="AA331" s="167">
        <v>1</v>
      </c>
      <c r="AB331" s="167">
        <v>0</v>
      </c>
      <c r="AC331" s="167">
        <v>0</v>
      </c>
      <c r="AZ331" s="167">
        <v>2</v>
      </c>
      <c r="BA331" s="167">
        <f>IF(AZ331=1,G331,0)</f>
        <v>0</v>
      </c>
      <c r="BB331" s="167">
        <f>IF(AZ331=2,G331,0)</f>
        <v>0</v>
      </c>
      <c r="BC331" s="167">
        <f>IF(AZ331=3,G331,0)</f>
        <v>0</v>
      </c>
      <c r="BD331" s="167">
        <f>IF(AZ331=4,G331,0)</f>
        <v>0</v>
      </c>
      <c r="BE331" s="167">
        <f>IF(AZ331=5,G331,0)</f>
        <v>0</v>
      </c>
      <c r="CA331" s="202">
        <v>1</v>
      </c>
      <c r="CB331" s="202">
        <v>0</v>
      </c>
      <c r="CZ331" s="167">
        <v>0</v>
      </c>
    </row>
    <row r="332" spans="1:104">
      <c r="A332" s="203"/>
      <c r="B332" s="205"/>
      <c r="C332" s="206" t="s">
        <v>477</v>
      </c>
      <c r="D332" s="207"/>
      <c r="E332" s="208">
        <v>14.3827</v>
      </c>
      <c r="F332" s="209"/>
      <c r="G332" s="210"/>
      <c r="M332" s="204" t="s">
        <v>477</v>
      </c>
      <c r="O332" s="195"/>
    </row>
    <row r="333" spans="1:104">
      <c r="A333" s="196">
        <v>88</v>
      </c>
      <c r="B333" s="197" t="s">
        <v>478</v>
      </c>
      <c r="C333" s="198" t="s">
        <v>479</v>
      </c>
      <c r="D333" s="199" t="s">
        <v>61</v>
      </c>
      <c r="E333" s="200"/>
      <c r="F333" s="200">
        <v>0</v>
      </c>
      <c r="G333" s="201">
        <f>E333*F333</f>
        <v>0</v>
      </c>
      <c r="O333" s="195">
        <v>2</v>
      </c>
      <c r="AA333" s="167">
        <v>7</v>
      </c>
      <c r="AB333" s="167">
        <v>1002</v>
      </c>
      <c r="AC333" s="167">
        <v>5</v>
      </c>
      <c r="AZ333" s="167">
        <v>2</v>
      </c>
      <c r="BA333" s="167">
        <f>IF(AZ333=1,G333,0)</f>
        <v>0</v>
      </c>
      <c r="BB333" s="167">
        <f>IF(AZ333=2,G333,0)</f>
        <v>0</v>
      </c>
      <c r="BC333" s="167">
        <f>IF(AZ333=3,G333,0)</f>
        <v>0</v>
      </c>
      <c r="BD333" s="167">
        <f>IF(AZ333=4,G333,0)</f>
        <v>0</v>
      </c>
      <c r="BE333" s="167">
        <f>IF(AZ333=5,G333,0)</f>
        <v>0</v>
      </c>
      <c r="CA333" s="202">
        <v>7</v>
      </c>
      <c r="CB333" s="202">
        <v>1002</v>
      </c>
      <c r="CZ333" s="167">
        <v>0</v>
      </c>
    </row>
    <row r="334" spans="1:104">
      <c r="A334" s="211"/>
      <c r="B334" s="212" t="s">
        <v>74</v>
      </c>
      <c r="C334" s="213" t="str">
        <f>CONCATENATE(B330," ",C330)</f>
        <v>776 Podlahy povlakové</v>
      </c>
      <c r="D334" s="214"/>
      <c r="E334" s="215"/>
      <c r="F334" s="216"/>
      <c r="G334" s="217">
        <f>SUM(G330:G333)</f>
        <v>0</v>
      </c>
      <c r="O334" s="195">
        <v>4</v>
      </c>
      <c r="BA334" s="218">
        <f>SUM(BA330:BA333)</f>
        <v>0</v>
      </c>
      <c r="BB334" s="218">
        <f>SUM(BB330:BB333)</f>
        <v>0</v>
      </c>
      <c r="BC334" s="218">
        <f>SUM(BC330:BC333)</f>
        <v>0</v>
      </c>
      <c r="BD334" s="218">
        <f>SUM(BD330:BD333)</f>
        <v>0</v>
      </c>
      <c r="BE334" s="218">
        <f>SUM(BE330:BE333)</f>
        <v>0</v>
      </c>
    </row>
    <row r="335" spans="1:104">
      <c r="A335" s="188" t="s">
        <v>72</v>
      </c>
      <c r="B335" s="189" t="s">
        <v>480</v>
      </c>
      <c r="C335" s="190" t="s">
        <v>481</v>
      </c>
      <c r="D335" s="191"/>
      <c r="E335" s="192"/>
      <c r="F335" s="192"/>
      <c r="G335" s="193"/>
      <c r="H335" s="194"/>
      <c r="I335" s="194"/>
      <c r="O335" s="195">
        <v>1</v>
      </c>
    </row>
    <row r="336" spans="1:104" ht="22.5">
      <c r="A336" s="196">
        <v>89</v>
      </c>
      <c r="B336" s="197" t="s">
        <v>482</v>
      </c>
      <c r="C336" s="198" t="s">
        <v>483</v>
      </c>
      <c r="D336" s="199" t="s">
        <v>95</v>
      </c>
      <c r="E336" s="200">
        <v>1.2</v>
      </c>
      <c r="F336" s="200">
        <v>0</v>
      </c>
      <c r="G336" s="201">
        <f>E336*F336</f>
        <v>0</v>
      </c>
      <c r="O336" s="195">
        <v>2</v>
      </c>
      <c r="AA336" s="167">
        <v>1</v>
      </c>
      <c r="AB336" s="167">
        <v>7</v>
      </c>
      <c r="AC336" s="167">
        <v>7</v>
      </c>
      <c r="AZ336" s="167">
        <v>2</v>
      </c>
      <c r="BA336" s="167">
        <f>IF(AZ336=1,G336,0)</f>
        <v>0</v>
      </c>
      <c r="BB336" s="167">
        <f>IF(AZ336=2,G336,0)</f>
        <v>0</v>
      </c>
      <c r="BC336" s="167">
        <f>IF(AZ336=3,G336,0)</f>
        <v>0</v>
      </c>
      <c r="BD336" s="167">
        <f>IF(AZ336=4,G336,0)</f>
        <v>0</v>
      </c>
      <c r="BE336" s="167">
        <f>IF(AZ336=5,G336,0)</f>
        <v>0</v>
      </c>
      <c r="CA336" s="202">
        <v>1</v>
      </c>
      <c r="CB336" s="202">
        <v>7</v>
      </c>
      <c r="CZ336" s="167">
        <v>2.9299999999999999E-3</v>
      </c>
    </row>
    <row r="337" spans="1:104">
      <c r="A337" s="203"/>
      <c r="B337" s="205"/>
      <c r="C337" s="206" t="s">
        <v>353</v>
      </c>
      <c r="D337" s="207"/>
      <c r="E337" s="208">
        <v>1.2</v>
      </c>
      <c r="F337" s="209"/>
      <c r="G337" s="210"/>
      <c r="M337" s="204" t="s">
        <v>353</v>
      </c>
      <c r="O337" s="195"/>
    </row>
    <row r="338" spans="1:104" ht="22.5">
      <c r="A338" s="196">
        <v>90</v>
      </c>
      <c r="B338" s="197" t="s">
        <v>484</v>
      </c>
      <c r="C338" s="198" t="s">
        <v>485</v>
      </c>
      <c r="D338" s="199" t="s">
        <v>95</v>
      </c>
      <c r="E338" s="200">
        <v>78.842600000000004</v>
      </c>
      <c r="F338" s="200">
        <v>0</v>
      </c>
      <c r="G338" s="201">
        <f>E338*F338</f>
        <v>0</v>
      </c>
      <c r="O338" s="195">
        <v>2</v>
      </c>
      <c r="AA338" s="167">
        <v>1</v>
      </c>
      <c r="AB338" s="167">
        <v>7</v>
      </c>
      <c r="AC338" s="167">
        <v>7</v>
      </c>
      <c r="AZ338" s="167">
        <v>2</v>
      </c>
      <c r="BA338" s="167">
        <f>IF(AZ338=1,G338,0)</f>
        <v>0</v>
      </c>
      <c r="BB338" s="167">
        <f>IF(AZ338=2,G338,0)</f>
        <v>0</v>
      </c>
      <c r="BC338" s="167">
        <f>IF(AZ338=3,G338,0)</f>
        <v>0</v>
      </c>
      <c r="BD338" s="167">
        <f>IF(AZ338=4,G338,0)</f>
        <v>0</v>
      </c>
      <c r="BE338" s="167">
        <f>IF(AZ338=5,G338,0)</f>
        <v>0</v>
      </c>
      <c r="CA338" s="202">
        <v>1</v>
      </c>
      <c r="CB338" s="202">
        <v>7</v>
      </c>
      <c r="CZ338" s="167">
        <v>3.2499999999999999E-3</v>
      </c>
    </row>
    <row r="339" spans="1:104">
      <c r="A339" s="203"/>
      <c r="B339" s="205"/>
      <c r="C339" s="206" t="s">
        <v>486</v>
      </c>
      <c r="D339" s="207"/>
      <c r="E339" s="208">
        <v>28.475999999999999</v>
      </c>
      <c r="F339" s="209"/>
      <c r="G339" s="210"/>
      <c r="M339" s="204" t="s">
        <v>486</v>
      </c>
      <c r="O339" s="195"/>
    </row>
    <row r="340" spans="1:104">
      <c r="A340" s="203"/>
      <c r="B340" s="205"/>
      <c r="C340" s="206" t="s">
        <v>487</v>
      </c>
      <c r="D340" s="207"/>
      <c r="E340" s="208">
        <v>-2.919</v>
      </c>
      <c r="F340" s="209"/>
      <c r="G340" s="210"/>
      <c r="M340" s="204" t="s">
        <v>487</v>
      </c>
      <c r="O340" s="195"/>
    </row>
    <row r="341" spans="1:104">
      <c r="A341" s="203"/>
      <c r="B341" s="205"/>
      <c r="C341" s="206" t="s">
        <v>488</v>
      </c>
      <c r="D341" s="207"/>
      <c r="E341" s="208">
        <v>-1.68</v>
      </c>
      <c r="F341" s="209"/>
      <c r="G341" s="210"/>
      <c r="M341" s="204" t="s">
        <v>488</v>
      </c>
      <c r="O341" s="195"/>
    </row>
    <row r="342" spans="1:104">
      <c r="A342" s="203"/>
      <c r="B342" s="205"/>
      <c r="C342" s="206" t="s">
        <v>489</v>
      </c>
      <c r="D342" s="207"/>
      <c r="E342" s="208">
        <v>-2.625</v>
      </c>
      <c r="F342" s="209"/>
      <c r="G342" s="210"/>
      <c r="M342" s="204" t="s">
        <v>489</v>
      </c>
      <c r="O342" s="195"/>
    </row>
    <row r="343" spans="1:104">
      <c r="A343" s="203"/>
      <c r="B343" s="205"/>
      <c r="C343" s="206" t="s">
        <v>300</v>
      </c>
      <c r="D343" s="207"/>
      <c r="E343" s="208">
        <v>-1.6</v>
      </c>
      <c r="F343" s="209"/>
      <c r="G343" s="210"/>
      <c r="M343" s="204" t="s">
        <v>300</v>
      </c>
      <c r="O343" s="195"/>
    </row>
    <row r="344" spans="1:104">
      <c r="A344" s="203"/>
      <c r="B344" s="205"/>
      <c r="C344" s="206" t="s">
        <v>490</v>
      </c>
      <c r="D344" s="207"/>
      <c r="E344" s="208">
        <v>-2.1</v>
      </c>
      <c r="F344" s="209"/>
      <c r="G344" s="210"/>
      <c r="M344" s="204" t="s">
        <v>490</v>
      </c>
      <c r="O344" s="195"/>
    </row>
    <row r="345" spans="1:104">
      <c r="A345" s="203"/>
      <c r="B345" s="205"/>
      <c r="C345" s="206" t="s">
        <v>491</v>
      </c>
      <c r="D345" s="207"/>
      <c r="E345" s="208">
        <v>2.8559999999999999</v>
      </c>
      <c r="F345" s="209"/>
      <c r="G345" s="210"/>
      <c r="M345" s="204" t="s">
        <v>491</v>
      </c>
      <c r="O345" s="195"/>
    </row>
    <row r="346" spans="1:104">
      <c r="A346" s="203"/>
      <c r="B346" s="205"/>
      <c r="C346" s="206" t="s">
        <v>492</v>
      </c>
      <c r="D346" s="207"/>
      <c r="E346" s="208">
        <v>1.47</v>
      </c>
      <c r="F346" s="209"/>
      <c r="G346" s="210"/>
      <c r="M346" s="204" t="s">
        <v>492</v>
      </c>
      <c r="O346" s="195"/>
    </row>
    <row r="347" spans="1:104">
      <c r="A347" s="203"/>
      <c r="B347" s="205"/>
      <c r="C347" s="206" t="s">
        <v>493</v>
      </c>
      <c r="D347" s="207"/>
      <c r="E347" s="208">
        <v>0.92400000000000004</v>
      </c>
      <c r="F347" s="209"/>
      <c r="G347" s="210"/>
      <c r="M347" s="204" t="s">
        <v>493</v>
      </c>
      <c r="O347" s="195"/>
    </row>
    <row r="348" spans="1:104">
      <c r="A348" s="203"/>
      <c r="B348" s="205"/>
      <c r="C348" s="206" t="s">
        <v>494</v>
      </c>
      <c r="D348" s="207"/>
      <c r="E348" s="208">
        <v>30.617999999999999</v>
      </c>
      <c r="F348" s="209"/>
      <c r="G348" s="210"/>
      <c r="M348" s="204" t="s">
        <v>494</v>
      </c>
      <c r="O348" s="195"/>
    </row>
    <row r="349" spans="1:104">
      <c r="A349" s="203"/>
      <c r="B349" s="205"/>
      <c r="C349" s="206" t="s">
        <v>495</v>
      </c>
      <c r="D349" s="207"/>
      <c r="E349" s="208">
        <v>-2.0579999999999998</v>
      </c>
      <c r="F349" s="209"/>
      <c r="G349" s="210"/>
      <c r="M349" s="204" t="s">
        <v>495</v>
      </c>
      <c r="O349" s="195"/>
    </row>
    <row r="350" spans="1:104">
      <c r="A350" s="203"/>
      <c r="B350" s="205"/>
      <c r="C350" s="206" t="s">
        <v>490</v>
      </c>
      <c r="D350" s="207"/>
      <c r="E350" s="208">
        <v>-2.1</v>
      </c>
      <c r="F350" s="209"/>
      <c r="G350" s="210"/>
      <c r="M350" s="204" t="s">
        <v>490</v>
      </c>
      <c r="O350" s="195"/>
    </row>
    <row r="351" spans="1:104">
      <c r="A351" s="203"/>
      <c r="B351" s="205"/>
      <c r="C351" s="206" t="s">
        <v>496</v>
      </c>
      <c r="D351" s="207"/>
      <c r="E351" s="208">
        <v>-1.5255000000000001</v>
      </c>
      <c r="F351" s="209"/>
      <c r="G351" s="210"/>
      <c r="M351" s="204" t="s">
        <v>496</v>
      </c>
      <c r="O351" s="195"/>
    </row>
    <row r="352" spans="1:104">
      <c r="A352" s="203"/>
      <c r="B352" s="205"/>
      <c r="C352" s="206" t="s">
        <v>491</v>
      </c>
      <c r="D352" s="207"/>
      <c r="E352" s="208">
        <v>2.8559999999999999</v>
      </c>
      <c r="F352" s="209"/>
      <c r="G352" s="210"/>
      <c r="M352" s="204" t="s">
        <v>491</v>
      </c>
      <c r="O352" s="195"/>
    </row>
    <row r="353" spans="1:104">
      <c r="A353" s="203"/>
      <c r="B353" s="205"/>
      <c r="C353" s="206" t="s">
        <v>497</v>
      </c>
      <c r="D353" s="207"/>
      <c r="E353" s="208">
        <v>0.63</v>
      </c>
      <c r="F353" s="209"/>
      <c r="G353" s="210"/>
      <c r="M353" s="204" t="s">
        <v>497</v>
      </c>
      <c r="O353" s="195"/>
    </row>
    <row r="354" spans="1:104">
      <c r="A354" s="203"/>
      <c r="B354" s="205"/>
      <c r="C354" s="206" t="s">
        <v>498</v>
      </c>
      <c r="D354" s="207"/>
      <c r="E354" s="208">
        <v>30.069700000000001</v>
      </c>
      <c r="F354" s="209"/>
      <c r="G354" s="210"/>
      <c r="M354" s="204" t="s">
        <v>498</v>
      </c>
      <c r="O354" s="195"/>
    </row>
    <row r="355" spans="1:104">
      <c r="A355" s="203"/>
      <c r="B355" s="205"/>
      <c r="C355" s="206" t="s">
        <v>499</v>
      </c>
      <c r="D355" s="207"/>
      <c r="E355" s="208">
        <v>-1.8475999999999999</v>
      </c>
      <c r="F355" s="209"/>
      <c r="G355" s="210"/>
      <c r="M355" s="204" t="s">
        <v>499</v>
      </c>
      <c r="O355" s="195"/>
    </row>
    <row r="356" spans="1:104">
      <c r="A356" s="203"/>
      <c r="B356" s="205"/>
      <c r="C356" s="206" t="s">
        <v>500</v>
      </c>
      <c r="D356" s="207"/>
      <c r="E356" s="208">
        <v>-2.1070000000000002</v>
      </c>
      <c r="F356" s="209"/>
      <c r="G356" s="210"/>
      <c r="M356" s="204" t="s">
        <v>500</v>
      </c>
      <c r="O356" s="195"/>
    </row>
    <row r="357" spans="1:104">
      <c r="A357" s="203"/>
      <c r="B357" s="205"/>
      <c r="C357" s="206" t="s">
        <v>501</v>
      </c>
      <c r="D357" s="207"/>
      <c r="E357" s="208">
        <v>1.5049999999999999</v>
      </c>
      <c r="F357" s="209"/>
      <c r="G357" s="210"/>
      <c r="M357" s="204" t="s">
        <v>501</v>
      </c>
      <c r="O357" s="195"/>
    </row>
    <row r="358" spans="1:104" ht="22.5">
      <c r="A358" s="196">
        <v>91</v>
      </c>
      <c r="B358" s="197" t="s">
        <v>465</v>
      </c>
      <c r="C358" s="198" t="s">
        <v>502</v>
      </c>
      <c r="D358" s="199" t="s">
        <v>95</v>
      </c>
      <c r="E358" s="200">
        <v>1.26</v>
      </c>
      <c r="F358" s="200">
        <v>0</v>
      </c>
      <c r="G358" s="201">
        <f>E358*F358</f>
        <v>0</v>
      </c>
      <c r="O358" s="195">
        <v>2</v>
      </c>
      <c r="AA358" s="167">
        <v>12</v>
      </c>
      <c r="AB358" s="167">
        <v>0</v>
      </c>
      <c r="AC358" s="167">
        <v>59</v>
      </c>
      <c r="AZ358" s="167">
        <v>2</v>
      </c>
      <c r="BA358" s="167">
        <f>IF(AZ358=1,G358,0)</f>
        <v>0</v>
      </c>
      <c r="BB358" s="167">
        <f>IF(AZ358=2,G358,0)</f>
        <v>0</v>
      </c>
      <c r="BC358" s="167">
        <f>IF(AZ358=3,G358,0)</f>
        <v>0</v>
      </c>
      <c r="BD358" s="167">
        <f>IF(AZ358=4,G358,0)</f>
        <v>0</v>
      </c>
      <c r="BE358" s="167">
        <f>IF(AZ358=5,G358,0)</f>
        <v>0</v>
      </c>
      <c r="CA358" s="202">
        <v>12</v>
      </c>
      <c r="CB358" s="202">
        <v>0</v>
      </c>
      <c r="CZ358" s="167">
        <v>0</v>
      </c>
    </row>
    <row r="359" spans="1:104">
      <c r="A359" s="203"/>
      <c r="B359" s="205"/>
      <c r="C359" s="206" t="s">
        <v>503</v>
      </c>
      <c r="D359" s="207"/>
      <c r="E359" s="208">
        <v>1.26</v>
      </c>
      <c r="F359" s="209"/>
      <c r="G359" s="210"/>
      <c r="M359" s="204" t="s">
        <v>503</v>
      </c>
      <c r="O359" s="195"/>
    </row>
    <row r="360" spans="1:104" ht="22.5">
      <c r="A360" s="196">
        <v>92</v>
      </c>
      <c r="B360" s="197" t="s">
        <v>504</v>
      </c>
      <c r="C360" s="198" t="s">
        <v>505</v>
      </c>
      <c r="D360" s="199" t="s">
        <v>95</v>
      </c>
      <c r="E360" s="200">
        <v>82.792500000000004</v>
      </c>
      <c r="F360" s="200">
        <v>0</v>
      </c>
      <c r="G360" s="201">
        <f>E360*F360</f>
        <v>0</v>
      </c>
      <c r="O360" s="195">
        <v>2</v>
      </c>
      <c r="AA360" s="167">
        <v>12</v>
      </c>
      <c r="AB360" s="167">
        <v>0</v>
      </c>
      <c r="AC360" s="167">
        <v>51</v>
      </c>
      <c r="AZ360" s="167">
        <v>2</v>
      </c>
      <c r="BA360" s="167">
        <f>IF(AZ360=1,G360,0)</f>
        <v>0</v>
      </c>
      <c r="BB360" s="167">
        <f>IF(AZ360=2,G360,0)</f>
        <v>0</v>
      </c>
      <c r="BC360" s="167">
        <f>IF(AZ360=3,G360,0)</f>
        <v>0</v>
      </c>
      <c r="BD360" s="167">
        <f>IF(AZ360=4,G360,0)</f>
        <v>0</v>
      </c>
      <c r="BE360" s="167">
        <f>IF(AZ360=5,G360,0)</f>
        <v>0</v>
      </c>
      <c r="CA360" s="202">
        <v>12</v>
      </c>
      <c r="CB360" s="202">
        <v>0</v>
      </c>
      <c r="CZ360" s="167">
        <v>0</v>
      </c>
    </row>
    <row r="361" spans="1:104">
      <c r="A361" s="203"/>
      <c r="B361" s="205"/>
      <c r="C361" s="206" t="s">
        <v>506</v>
      </c>
      <c r="D361" s="207"/>
      <c r="E361" s="208">
        <v>82.792500000000004</v>
      </c>
      <c r="F361" s="209"/>
      <c r="G361" s="210"/>
      <c r="M361" s="204" t="s">
        <v>506</v>
      </c>
      <c r="O361" s="195"/>
    </row>
    <row r="362" spans="1:104">
      <c r="A362" s="196">
        <v>93</v>
      </c>
      <c r="B362" s="197" t="s">
        <v>507</v>
      </c>
      <c r="C362" s="198" t="s">
        <v>508</v>
      </c>
      <c r="D362" s="199" t="s">
        <v>61</v>
      </c>
      <c r="E362" s="200"/>
      <c r="F362" s="200">
        <v>0</v>
      </c>
      <c r="G362" s="201">
        <f>E362*F362</f>
        <v>0</v>
      </c>
      <c r="O362" s="195">
        <v>2</v>
      </c>
      <c r="AA362" s="167">
        <v>7</v>
      </c>
      <c r="AB362" s="167">
        <v>1002</v>
      </c>
      <c r="AC362" s="167">
        <v>5</v>
      </c>
      <c r="AZ362" s="167">
        <v>2</v>
      </c>
      <c r="BA362" s="167">
        <f>IF(AZ362=1,G362,0)</f>
        <v>0</v>
      </c>
      <c r="BB362" s="167">
        <f>IF(AZ362=2,G362,0)</f>
        <v>0</v>
      </c>
      <c r="BC362" s="167">
        <f>IF(AZ362=3,G362,0)</f>
        <v>0</v>
      </c>
      <c r="BD362" s="167">
        <f>IF(AZ362=4,G362,0)</f>
        <v>0</v>
      </c>
      <c r="BE362" s="167">
        <f>IF(AZ362=5,G362,0)</f>
        <v>0</v>
      </c>
      <c r="CA362" s="202">
        <v>7</v>
      </c>
      <c r="CB362" s="202">
        <v>1002</v>
      </c>
      <c r="CZ362" s="167">
        <v>0</v>
      </c>
    </row>
    <row r="363" spans="1:104">
      <c r="A363" s="211"/>
      <c r="B363" s="212" t="s">
        <v>74</v>
      </c>
      <c r="C363" s="213" t="str">
        <f>CONCATENATE(B335," ",C335)</f>
        <v>781 Obklady keramické</v>
      </c>
      <c r="D363" s="214"/>
      <c r="E363" s="215"/>
      <c r="F363" s="216"/>
      <c r="G363" s="217">
        <f>SUM(G335:G362)</f>
        <v>0</v>
      </c>
      <c r="O363" s="195">
        <v>4</v>
      </c>
      <c r="BA363" s="218">
        <f>SUM(BA335:BA362)</f>
        <v>0</v>
      </c>
      <c r="BB363" s="218">
        <f>SUM(BB335:BB362)</f>
        <v>0</v>
      </c>
      <c r="BC363" s="218">
        <f>SUM(BC335:BC362)</f>
        <v>0</v>
      </c>
      <c r="BD363" s="218">
        <f>SUM(BD335:BD362)</f>
        <v>0</v>
      </c>
      <c r="BE363" s="218">
        <f>SUM(BE335:BE362)</f>
        <v>0</v>
      </c>
    </row>
    <row r="364" spans="1:104">
      <c r="A364" s="188" t="s">
        <v>72</v>
      </c>
      <c r="B364" s="189" t="s">
        <v>509</v>
      </c>
      <c r="C364" s="190" t="s">
        <v>510</v>
      </c>
      <c r="D364" s="191"/>
      <c r="E364" s="192"/>
      <c r="F364" s="192"/>
      <c r="G364" s="193"/>
      <c r="H364" s="194"/>
      <c r="I364" s="194"/>
      <c r="O364" s="195">
        <v>1</v>
      </c>
    </row>
    <row r="365" spans="1:104">
      <c r="A365" s="196">
        <v>94</v>
      </c>
      <c r="B365" s="197" t="s">
        <v>511</v>
      </c>
      <c r="C365" s="198" t="s">
        <v>512</v>
      </c>
      <c r="D365" s="199" t="s">
        <v>95</v>
      </c>
      <c r="E365" s="200">
        <v>7.3440000000000003</v>
      </c>
      <c r="F365" s="200">
        <v>0</v>
      </c>
      <c r="G365" s="201">
        <f>E365*F365</f>
        <v>0</v>
      </c>
      <c r="O365" s="195">
        <v>2</v>
      </c>
      <c r="AA365" s="167">
        <v>1</v>
      </c>
      <c r="AB365" s="167">
        <v>7</v>
      </c>
      <c r="AC365" s="167">
        <v>7</v>
      </c>
      <c r="AZ365" s="167">
        <v>2</v>
      </c>
      <c r="BA365" s="167">
        <f>IF(AZ365=1,G365,0)</f>
        <v>0</v>
      </c>
      <c r="BB365" s="167">
        <f>IF(AZ365=2,G365,0)</f>
        <v>0</v>
      </c>
      <c r="BC365" s="167">
        <f>IF(AZ365=3,G365,0)</f>
        <v>0</v>
      </c>
      <c r="BD365" s="167">
        <f>IF(AZ365=4,G365,0)</f>
        <v>0</v>
      </c>
      <c r="BE365" s="167">
        <f>IF(AZ365=5,G365,0)</f>
        <v>0</v>
      </c>
      <c r="CA365" s="202">
        <v>1</v>
      </c>
      <c r="CB365" s="202">
        <v>7</v>
      </c>
      <c r="CZ365" s="167">
        <v>3.1E-4</v>
      </c>
    </row>
    <row r="366" spans="1:104">
      <c r="A366" s="203"/>
      <c r="B366" s="205"/>
      <c r="C366" s="206" t="s">
        <v>513</v>
      </c>
      <c r="D366" s="207"/>
      <c r="E366" s="208">
        <v>3.5586000000000002</v>
      </c>
      <c r="F366" s="209"/>
      <c r="G366" s="210"/>
      <c r="M366" s="204" t="s">
        <v>513</v>
      </c>
      <c r="O366" s="195"/>
    </row>
    <row r="367" spans="1:104">
      <c r="A367" s="203"/>
      <c r="B367" s="205"/>
      <c r="C367" s="206" t="s">
        <v>514</v>
      </c>
      <c r="D367" s="207"/>
      <c r="E367" s="208">
        <v>2.5596000000000001</v>
      </c>
      <c r="F367" s="209"/>
      <c r="G367" s="210"/>
      <c r="M367" s="204" t="s">
        <v>514</v>
      </c>
      <c r="O367" s="195"/>
    </row>
    <row r="368" spans="1:104">
      <c r="A368" s="203"/>
      <c r="B368" s="205"/>
      <c r="C368" s="206" t="s">
        <v>515</v>
      </c>
      <c r="D368" s="207"/>
      <c r="E368" s="208">
        <v>1.2258</v>
      </c>
      <c r="F368" s="209"/>
      <c r="G368" s="210"/>
      <c r="M368" s="204" t="s">
        <v>515</v>
      </c>
      <c r="O368" s="195"/>
    </row>
    <row r="369" spans="1:104">
      <c r="A369" s="196">
        <v>95</v>
      </c>
      <c r="B369" s="197" t="s">
        <v>516</v>
      </c>
      <c r="C369" s="198" t="s">
        <v>517</v>
      </c>
      <c r="D369" s="199" t="s">
        <v>95</v>
      </c>
      <c r="E369" s="200">
        <v>8.1890999999999998</v>
      </c>
      <c r="F369" s="200">
        <v>0</v>
      </c>
      <c r="G369" s="201">
        <f>E369*F369</f>
        <v>0</v>
      </c>
      <c r="O369" s="195">
        <v>2</v>
      </c>
      <c r="AA369" s="167">
        <v>1</v>
      </c>
      <c r="AB369" s="167">
        <v>7</v>
      </c>
      <c r="AC369" s="167">
        <v>7</v>
      </c>
      <c r="AZ369" s="167">
        <v>2</v>
      </c>
      <c r="BA369" s="167">
        <f>IF(AZ369=1,G369,0)</f>
        <v>0</v>
      </c>
      <c r="BB369" s="167">
        <f>IF(AZ369=2,G369,0)</f>
        <v>0</v>
      </c>
      <c r="BC369" s="167">
        <f>IF(AZ369=3,G369,0)</f>
        <v>0</v>
      </c>
      <c r="BD369" s="167">
        <f>IF(AZ369=4,G369,0)</f>
        <v>0</v>
      </c>
      <c r="BE369" s="167">
        <f>IF(AZ369=5,G369,0)</f>
        <v>0</v>
      </c>
      <c r="CA369" s="202">
        <v>1</v>
      </c>
      <c r="CB369" s="202">
        <v>7</v>
      </c>
      <c r="CZ369" s="167">
        <v>8.0000000000000007E-5</v>
      </c>
    </row>
    <row r="370" spans="1:104">
      <c r="A370" s="203"/>
      <c r="B370" s="205"/>
      <c r="C370" s="206" t="s">
        <v>518</v>
      </c>
      <c r="D370" s="207"/>
      <c r="E370" s="208">
        <v>2.4285000000000001</v>
      </c>
      <c r="F370" s="209"/>
      <c r="G370" s="210"/>
      <c r="M370" s="204" t="s">
        <v>518</v>
      </c>
      <c r="O370" s="195"/>
    </row>
    <row r="371" spans="1:104">
      <c r="A371" s="203"/>
      <c r="B371" s="205"/>
      <c r="C371" s="206" t="s">
        <v>519</v>
      </c>
      <c r="D371" s="207"/>
      <c r="E371" s="208">
        <v>5.7606000000000002</v>
      </c>
      <c r="F371" s="209"/>
      <c r="G371" s="210"/>
      <c r="M371" s="204" t="s">
        <v>519</v>
      </c>
      <c r="O371" s="195"/>
    </row>
    <row r="372" spans="1:104">
      <c r="A372" s="211"/>
      <c r="B372" s="212" t="s">
        <v>74</v>
      </c>
      <c r="C372" s="213" t="str">
        <f>CONCATENATE(B364," ",C364)</f>
        <v>783 Nátěry</v>
      </c>
      <c r="D372" s="214"/>
      <c r="E372" s="215"/>
      <c r="F372" s="216"/>
      <c r="G372" s="217">
        <f>SUM(G364:G371)</f>
        <v>0</v>
      </c>
      <c r="O372" s="195">
        <v>4</v>
      </c>
      <c r="BA372" s="218">
        <f>SUM(BA364:BA371)</f>
        <v>0</v>
      </c>
      <c r="BB372" s="218">
        <f>SUM(BB364:BB371)</f>
        <v>0</v>
      </c>
      <c r="BC372" s="218">
        <f>SUM(BC364:BC371)</f>
        <v>0</v>
      </c>
      <c r="BD372" s="218">
        <f>SUM(BD364:BD371)</f>
        <v>0</v>
      </c>
      <c r="BE372" s="218">
        <f>SUM(BE364:BE371)</f>
        <v>0</v>
      </c>
    </row>
    <row r="373" spans="1:104">
      <c r="A373" s="188" t="s">
        <v>72</v>
      </c>
      <c r="B373" s="189" t="s">
        <v>520</v>
      </c>
      <c r="C373" s="190" t="s">
        <v>521</v>
      </c>
      <c r="D373" s="191"/>
      <c r="E373" s="192"/>
      <c r="F373" s="192"/>
      <c r="G373" s="193"/>
      <c r="H373" s="194"/>
      <c r="I373" s="194"/>
      <c r="O373" s="195">
        <v>1</v>
      </c>
    </row>
    <row r="374" spans="1:104" ht="22.5">
      <c r="A374" s="196">
        <v>96</v>
      </c>
      <c r="B374" s="197" t="s">
        <v>522</v>
      </c>
      <c r="C374" s="198" t="s">
        <v>523</v>
      </c>
      <c r="D374" s="199" t="s">
        <v>95</v>
      </c>
      <c r="E374" s="200">
        <v>113.8989</v>
      </c>
      <c r="F374" s="200">
        <v>0</v>
      </c>
      <c r="G374" s="201">
        <f>E374*F374</f>
        <v>0</v>
      </c>
      <c r="O374" s="195">
        <v>2</v>
      </c>
      <c r="AA374" s="167">
        <v>1</v>
      </c>
      <c r="AB374" s="167">
        <v>0</v>
      </c>
      <c r="AC374" s="167">
        <v>0</v>
      </c>
      <c r="AZ374" s="167">
        <v>2</v>
      </c>
      <c r="BA374" s="167">
        <f>IF(AZ374=1,G374,0)</f>
        <v>0</v>
      </c>
      <c r="BB374" s="167">
        <f>IF(AZ374=2,G374,0)</f>
        <v>0</v>
      </c>
      <c r="BC374" s="167">
        <f>IF(AZ374=3,G374,0)</f>
        <v>0</v>
      </c>
      <c r="BD374" s="167">
        <f>IF(AZ374=4,G374,0)</f>
        <v>0</v>
      </c>
      <c r="BE374" s="167">
        <f>IF(AZ374=5,G374,0)</f>
        <v>0</v>
      </c>
      <c r="CA374" s="202">
        <v>1</v>
      </c>
      <c r="CB374" s="202">
        <v>0</v>
      </c>
      <c r="CZ374" s="167">
        <v>3.3E-4</v>
      </c>
    </row>
    <row r="375" spans="1:104">
      <c r="A375" s="203"/>
      <c r="B375" s="205"/>
      <c r="C375" s="206" t="s">
        <v>148</v>
      </c>
      <c r="D375" s="207"/>
      <c r="E375" s="208">
        <v>15.051600000000001</v>
      </c>
      <c r="F375" s="209"/>
      <c r="G375" s="210"/>
      <c r="M375" s="204" t="s">
        <v>148</v>
      </c>
      <c r="O375" s="195"/>
    </row>
    <row r="376" spans="1:104">
      <c r="A376" s="203"/>
      <c r="B376" s="205"/>
      <c r="C376" s="206" t="s">
        <v>524</v>
      </c>
      <c r="D376" s="207"/>
      <c r="E376" s="208">
        <v>19.4526</v>
      </c>
      <c r="F376" s="209"/>
      <c r="G376" s="210"/>
      <c r="M376" s="204" t="s">
        <v>524</v>
      </c>
      <c r="O376" s="195"/>
    </row>
    <row r="377" spans="1:104">
      <c r="A377" s="203"/>
      <c r="B377" s="205"/>
      <c r="C377" s="206" t="s">
        <v>525</v>
      </c>
      <c r="D377" s="207"/>
      <c r="E377" s="208">
        <v>13.2</v>
      </c>
      <c r="F377" s="209"/>
      <c r="G377" s="210"/>
      <c r="M377" s="204" t="s">
        <v>525</v>
      </c>
      <c r="O377" s="195"/>
    </row>
    <row r="378" spans="1:104">
      <c r="A378" s="203"/>
      <c r="B378" s="205"/>
      <c r="C378" s="206" t="s">
        <v>526</v>
      </c>
      <c r="D378" s="207"/>
      <c r="E378" s="208">
        <v>15.308999999999999</v>
      </c>
      <c r="F378" s="209"/>
      <c r="G378" s="210"/>
      <c r="M378" s="204" t="s">
        <v>526</v>
      </c>
      <c r="O378" s="195"/>
    </row>
    <row r="379" spans="1:104">
      <c r="A379" s="203"/>
      <c r="B379" s="205"/>
      <c r="C379" s="206" t="s">
        <v>527</v>
      </c>
      <c r="D379" s="207"/>
      <c r="E379" s="208">
        <v>10.4422</v>
      </c>
      <c r="F379" s="209"/>
      <c r="G379" s="210"/>
      <c r="M379" s="204" t="s">
        <v>527</v>
      </c>
      <c r="O379" s="195"/>
    </row>
    <row r="380" spans="1:104">
      <c r="A380" s="203"/>
      <c r="B380" s="205"/>
      <c r="C380" s="206" t="s">
        <v>528</v>
      </c>
      <c r="D380" s="207"/>
      <c r="E380" s="208">
        <v>14.8</v>
      </c>
      <c r="F380" s="209"/>
      <c r="G380" s="210"/>
      <c r="M380" s="204" t="s">
        <v>528</v>
      </c>
      <c r="O380" s="195"/>
    </row>
    <row r="381" spans="1:104">
      <c r="A381" s="203"/>
      <c r="B381" s="205"/>
      <c r="C381" s="206" t="s">
        <v>165</v>
      </c>
      <c r="D381" s="207"/>
      <c r="E381" s="208">
        <v>11.1815</v>
      </c>
      <c r="F381" s="209"/>
      <c r="G381" s="210"/>
      <c r="M381" s="204" t="s">
        <v>165</v>
      </c>
      <c r="O381" s="195"/>
    </row>
    <row r="382" spans="1:104">
      <c r="A382" s="203"/>
      <c r="B382" s="205"/>
      <c r="C382" s="206" t="s">
        <v>529</v>
      </c>
      <c r="D382" s="207"/>
      <c r="E382" s="208">
        <v>8.1919000000000004</v>
      </c>
      <c r="F382" s="209"/>
      <c r="G382" s="210"/>
      <c r="M382" s="204" t="s">
        <v>529</v>
      </c>
      <c r="O382" s="195"/>
    </row>
    <row r="383" spans="1:104">
      <c r="A383" s="203"/>
      <c r="B383" s="205"/>
      <c r="C383" s="206" t="s">
        <v>530</v>
      </c>
      <c r="D383" s="207"/>
      <c r="E383" s="208">
        <v>2.76</v>
      </c>
      <c r="F383" s="209"/>
      <c r="G383" s="210"/>
      <c r="M383" s="204" t="s">
        <v>530</v>
      </c>
      <c r="O383" s="195"/>
    </row>
    <row r="384" spans="1:104">
      <c r="A384" s="203"/>
      <c r="B384" s="205"/>
      <c r="C384" s="206" t="s">
        <v>531</v>
      </c>
      <c r="D384" s="207"/>
      <c r="E384" s="208">
        <v>3.51</v>
      </c>
      <c r="F384" s="209"/>
      <c r="G384" s="210"/>
      <c r="M384" s="204" t="s">
        <v>531</v>
      </c>
      <c r="O384" s="195"/>
    </row>
    <row r="385" spans="1:104">
      <c r="A385" s="211"/>
      <c r="B385" s="212" t="s">
        <v>74</v>
      </c>
      <c r="C385" s="213" t="str">
        <f>CONCATENATE(B373," ",C373)</f>
        <v>784 Malby</v>
      </c>
      <c r="D385" s="214"/>
      <c r="E385" s="215"/>
      <c r="F385" s="216"/>
      <c r="G385" s="217">
        <f>SUM(G373:G384)</f>
        <v>0</v>
      </c>
      <c r="O385" s="195">
        <v>4</v>
      </c>
      <c r="BA385" s="218">
        <f>SUM(BA373:BA384)</f>
        <v>0</v>
      </c>
      <c r="BB385" s="218">
        <f>SUM(BB373:BB384)</f>
        <v>0</v>
      </c>
      <c r="BC385" s="218">
        <f>SUM(BC373:BC384)</f>
        <v>0</v>
      </c>
      <c r="BD385" s="218">
        <f>SUM(BD373:BD384)</f>
        <v>0</v>
      </c>
      <c r="BE385" s="218">
        <f>SUM(BE373:BE384)</f>
        <v>0</v>
      </c>
    </row>
    <row r="386" spans="1:104">
      <c r="A386" s="188" t="s">
        <v>72</v>
      </c>
      <c r="B386" s="189" t="s">
        <v>532</v>
      </c>
      <c r="C386" s="190" t="s">
        <v>533</v>
      </c>
      <c r="D386" s="191"/>
      <c r="E386" s="192"/>
      <c r="F386" s="192"/>
      <c r="G386" s="193"/>
      <c r="H386" s="194"/>
      <c r="I386" s="194"/>
      <c r="O386" s="195">
        <v>1</v>
      </c>
    </row>
    <row r="387" spans="1:104">
      <c r="A387" s="196">
        <v>97</v>
      </c>
      <c r="B387" s="197" t="s">
        <v>534</v>
      </c>
      <c r="C387" s="198" t="s">
        <v>535</v>
      </c>
      <c r="D387" s="199" t="s">
        <v>362</v>
      </c>
      <c r="E387" s="200">
        <v>1</v>
      </c>
      <c r="F387" s="200">
        <v>0</v>
      </c>
      <c r="G387" s="201">
        <f>E387*F387</f>
        <v>0</v>
      </c>
      <c r="O387" s="195">
        <v>2</v>
      </c>
      <c r="AA387" s="167">
        <v>12</v>
      </c>
      <c r="AB387" s="167">
        <v>0</v>
      </c>
      <c r="AC387" s="167">
        <v>98</v>
      </c>
      <c r="AZ387" s="167">
        <v>4</v>
      </c>
      <c r="BA387" s="167">
        <f>IF(AZ387=1,G387,0)</f>
        <v>0</v>
      </c>
      <c r="BB387" s="167">
        <f>IF(AZ387=2,G387,0)</f>
        <v>0</v>
      </c>
      <c r="BC387" s="167">
        <f>IF(AZ387=3,G387,0)</f>
        <v>0</v>
      </c>
      <c r="BD387" s="167">
        <f>IF(AZ387=4,G387,0)</f>
        <v>0</v>
      </c>
      <c r="BE387" s="167">
        <f>IF(AZ387=5,G387,0)</f>
        <v>0</v>
      </c>
      <c r="CA387" s="202">
        <v>12</v>
      </c>
      <c r="CB387" s="202">
        <v>0</v>
      </c>
      <c r="CZ387" s="167">
        <v>0</v>
      </c>
    </row>
    <row r="388" spans="1:104">
      <c r="A388" s="211"/>
      <c r="B388" s="212" t="s">
        <v>74</v>
      </c>
      <c r="C388" s="213" t="str">
        <f>CONCATENATE(B386," ",C386)</f>
        <v>M21 Elektromontáže</v>
      </c>
      <c r="D388" s="214"/>
      <c r="E388" s="215"/>
      <c r="F388" s="216"/>
      <c r="G388" s="217">
        <f>SUM(G386:G387)</f>
        <v>0</v>
      </c>
      <c r="O388" s="195">
        <v>4</v>
      </c>
      <c r="BA388" s="218">
        <f>SUM(BA386:BA387)</f>
        <v>0</v>
      </c>
      <c r="BB388" s="218">
        <f>SUM(BB386:BB387)</f>
        <v>0</v>
      </c>
      <c r="BC388" s="218">
        <f>SUM(BC386:BC387)</f>
        <v>0</v>
      </c>
      <c r="BD388" s="218">
        <f>SUM(BD386:BD387)</f>
        <v>0</v>
      </c>
      <c r="BE388" s="218">
        <f>SUM(BE386:BE387)</f>
        <v>0</v>
      </c>
    </row>
    <row r="389" spans="1:104">
      <c r="A389" s="188" t="s">
        <v>72</v>
      </c>
      <c r="B389" s="189" t="s">
        <v>536</v>
      </c>
      <c r="C389" s="190" t="s">
        <v>537</v>
      </c>
      <c r="D389" s="191"/>
      <c r="E389" s="192"/>
      <c r="F389" s="192"/>
      <c r="G389" s="193"/>
      <c r="H389" s="194"/>
      <c r="I389" s="194"/>
      <c r="O389" s="195">
        <v>1</v>
      </c>
    </row>
    <row r="390" spans="1:104">
      <c r="A390" s="196">
        <v>98</v>
      </c>
      <c r="B390" s="197" t="s">
        <v>538</v>
      </c>
      <c r="C390" s="198" t="s">
        <v>539</v>
      </c>
      <c r="D390" s="199" t="s">
        <v>362</v>
      </c>
      <c r="E390" s="200">
        <v>1</v>
      </c>
      <c r="F390" s="200">
        <v>0</v>
      </c>
      <c r="G390" s="201">
        <f>E390*F390</f>
        <v>0</v>
      </c>
      <c r="O390" s="195">
        <v>2</v>
      </c>
      <c r="AA390" s="167">
        <v>1</v>
      </c>
      <c r="AB390" s="167">
        <v>9</v>
      </c>
      <c r="AC390" s="167">
        <v>9</v>
      </c>
      <c r="AZ390" s="167">
        <v>4</v>
      </c>
      <c r="BA390" s="167">
        <f>IF(AZ390=1,G390,0)</f>
        <v>0</v>
      </c>
      <c r="BB390" s="167">
        <f>IF(AZ390=2,G390,0)</f>
        <v>0</v>
      </c>
      <c r="BC390" s="167">
        <f>IF(AZ390=3,G390,0)</f>
        <v>0</v>
      </c>
      <c r="BD390" s="167">
        <f>IF(AZ390=4,G390,0)</f>
        <v>0</v>
      </c>
      <c r="BE390" s="167">
        <f>IF(AZ390=5,G390,0)</f>
        <v>0</v>
      </c>
      <c r="CA390" s="202">
        <v>1</v>
      </c>
      <c r="CB390" s="202">
        <v>9</v>
      </c>
      <c r="CZ390" s="167">
        <v>0</v>
      </c>
    </row>
    <row r="391" spans="1:104">
      <c r="A391" s="211"/>
      <c r="B391" s="212" t="s">
        <v>74</v>
      </c>
      <c r="C391" s="213" t="str">
        <f>CONCATENATE(B389," ",C389)</f>
        <v>M57 Zařízení kuchyně</v>
      </c>
      <c r="D391" s="214"/>
      <c r="E391" s="215"/>
      <c r="F391" s="216"/>
      <c r="G391" s="217">
        <f>SUM(G389:G390)</f>
        <v>0</v>
      </c>
      <c r="O391" s="195">
        <v>4</v>
      </c>
      <c r="BA391" s="218">
        <f>SUM(BA389:BA390)</f>
        <v>0</v>
      </c>
      <c r="BB391" s="218">
        <f>SUM(BB389:BB390)</f>
        <v>0</v>
      </c>
      <c r="BC391" s="218">
        <f>SUM(BC389:BC390)</f>
        <v>0</v>
      </c>
      <c r="BD391" s="218">
        <f>SUM(BD389:BD390)</f>
        <v>0</v>
      </c>
      <c r="BE391" s="218">
        <f>SUM(BE389:BE390)</f>
        <v>0</v>
      </c>
    </row>
    <row r="392" spans="1:104">
      <c r="A392" s="188" t="s">
        <v>72</v>
      </c>
      <c r="B392" s="189" t="s">
        <v>540</v>
      </c>
      <c r="C392" s="190" t="s">
        <v>541</v>
      </c>
      <c r="D392" s="191"/>
      <c r="E392" s="192"/>
      <c r="F392" s="192"/>
      <c r="G392" s="193"/>
      <c r="H392" s="194"/>
      <c r="I392" s="194"/>
      <c r="O392" s="195">
        <v>1</v>
      </c>
    </row>
    <row r="393" spans="1:104">
      <c r="A393" s="196">
        <v>99</v>
      </c>
      <c r="B393" s="197" t="s">
        <v>542</v>
      </c>
      <c r="C393" s="198" t="s">
        <v>543</v>
      </c>
      <c r="D393" s="199" t="s">
        <v>104</v>
      </c>
      <c r="E393" s="200">
        <v>22.234397648000002</v>
      </c>
      <c r="F393" s="200">
        <v>0</v>
      </c>
      <c r="G393" s="201">
        <f>E393*F393</f>
        <v>0</v>
      </c>
      <c r="O393" s="195">
        <v>2</v>
      </c>
      <c r="AA393" s="167">
        <v>8</v>
      </c>
      <c r="AB393" s="167">
        <v>0</v>
      </c>
      <c r="AC393" s="167">
        <v>3</v>
      </c>
      <c r="AZ393" s="167">
        <v>1</v>
      </c>
      <c r="BA393" s="167">
        <f>IF(AZ393=1,G393,0)</f>
        <v>0</v>
      </c>
      <c r="BB393" s="167">
        <f>IF(AZ393=2,G393,0)</f>
        <v>0</v>
      </c>
      <c r="BC393" s="167">
        <f>IF(AZ393=3,G393,0)</f>
        <v>0</v>
      </c>
      <c r="BD393" s="167">
        <f>IF(AZ393=4,G393,0)</f>
        <v>0</v>
      </c>
      <c r="BE393" s="167">
        <f>IF(AZ393=5,G393,0)</f>
        <v>0</v>
      </c>
      <c r="CA393" s="202">
        <v>8</v>
      </c>
      <c r="CB393" s="202">
        <v>0</v>
      </c>
      <c r="CZ393" s="167">
        <v>0</v>
      </c>
    </row>
    <row r="394" spans="1:104">
      <c r="A394" s="196">
        <v>100</v>
      </c>
      <c r="B394" s="197" t="s">
        <v>544</v>
      </c>
      <c r="C394" s="198" t="s">
        <v>545</v>
      </c>
      <c r="D394" s="199" t="s">
        <v>104</v>
      </c>
      <c r="E394" s="200">
        <v>200.10957883200001</v>
      </c>
      <c r="F394" s="200">
        <v>0</v>
      </c>
      <c r="G394" s="201">
        <f>E394*F394</f>
        <v>0</v>
      </c>
      <c r="O394" s="195">
        <v>2</v>
      </c>
      <c r="AA394" s="167">
        <v>8</v>
      </c>
      <c r="AB394" s="167">
        <v>0</v>
      </c>
      <c r="AC394" s="167">
        <v>3</v>
      </c>
      <c r="AZ394" s="167">
        <v>1</v>
      </c>
      <c r="BA394" s="167">
        <f>IF(AZ394=1,G394,0)</f>
        <v>0</v>
      </c>
      <c r="BB394" s="167">
        <f>IF(AZ394=2,G394,0)</f>
        <v>0</v>
      </c>
      <c r="BC394" s="167">
        <f>IF(AZ394=3,G394,0)</f>
        <v>0</v>
      </c>
      <c r="BD394" s="167">
        <f>IF(AZ394=4,G394,0)</f>
        <v>0</v>
      </c>
      <c r="BE394" s="167">
        <f>IF(AZ394=5,G394,0)</f>
        <v>0</v>
      </c>
      <c r="CA394" s="202">
        <v>8</v>
      </c>
      <c r="CB394" s="202">
        <v>0</v>
      </c>
      <c r="CZ394" s="167">
        <v>0</v>
      </c>
    </row>
    <row r="395" spans="1:104">
      <c r="A395" s="196">
        <v>101</v>
      </c>
      <c r="B395" s="197" t="s">
        <v>546</v>
      </c>
      <c r="C395" s="198" t="s">
        <v>547</v>
      </c>
      <c r="D395" s="199" t="s">
        <v>104</v>
      </c>
      <c r="E395" s="200">
        <v>22.234397648000002</v>
      </c>
      <c r="F395" s="200">
        <v>0</v>
      </c>
      <c r="G395" s="201">
        <f>E395*F395</f>
        <v>0</v>
      </c>
      <c r="O395" s="195">
        <v>2</v>
      </c>
      <c r="AA395" s="167">
        <v>8</v>
      </c>
      <c r="AB395" s="167">
        <v>0</v>
      </c>
      <c r="AC395" s="167">
        <v>3</v>
      </c>
      <c r="AZ395" s="167">
        <v>1</v>
      </c>
      <c r="BA395" s="167">
        <f>IF(AZ395=1,G395,0)</f>
        <v>0</v>
      </c>
      <c r="BB395" s="167">
        <f>IF(AZ395=2,G395,0)</f>
        <v>0</v>
      </c>
      <c r="BC395" s="167">
        <f>IF(AZ395=3,G395,0)</f>
        <v>0</v>
      </c>
      <c r="BD395" s="167">
        <f>IF(AZ395=4,G395,0)</f>
        <v>0</v>
      </c>
      <c r="BE395" s="167">
        <f>IF(AZ395=5,G395,0)</f>
        <v>0</v>
      </c>
      <c r="CA395" s="202">
        <v>8</v>
      </c>
      <c r="CB395" s="202">
        <v>0</v>
      </c>
      <c r="CZ395" s="167">
        <v>0</v>
      </c>
    </row>
    <row r="396" spans="1:104">
      <c r="A396" s="196">
        <v>102</v>
      </c>
      <c r="B396" s="197" t="s">
        <v>548</v>
      </c>
      <c r="C396" s="198" t="s">
        <v>549</v>
      </c>
      <c r="D396" s="199" t="s">
        <v>104</v>
      </c>
      <c r="E396" s="200">
        <v>22.234397648000002</v>
      </c>
      <c r="F396" s="200">
        <v>0</v>
      </c>
      <c r="G396" s="201">
        <f>E396*F396</f>
        <v>0</v>
      </c>
      <c r="O396" s="195">
        <v>2</v>
      </c>
      <c r="AA396" s="167">
        <v>8</v>
      </c>
      <c r="AB396" s="167">
        <v>0</v>
      </c>
      <c r="AC396" s="167">
        <v>3</v>
      </c>
      <c r="AZ396" s="167">
        <v>1</v>
      </c>
      <c r="BA396" s="167">
        <f>IF(AZ396=1,G396,0)</f>
        <v>0</v>
      </c>
      <c r="BB396" s="167">
        <f>IF(AZ396=2,G396,0)</f>
        <v>0</v>
      </c>
      <c r="BC396" s="167">
        <f>IF(AZ396=3,G396,0)</f>
        <v>0</v>
      </c>
      <c r="BD396" s="167">
        <f>IF(AZ396=4,G396,0)</f>
        <v>0</v>
      </c>
      <c r="BE396" s="167">
        <f>IF(AZ396=5,G396,0)</f>
        <v>0</v>
      </c>
      <c r="CA396" s="202">
        <v>8</v>
      </c>
      <c r="CB396" s="202">
        <v>0</v>
      </c>
      <c r="CZ396" s="167">
        <v>0</v>
      </c>
    </row>
    <row r="397" spans="1:104">
      <c r="A397" s="196">
        <v>103</v>
      </c>
      <c r="B397" s="197" t="s">
        <v>550</v>
      </c>
      <c r="C397" s="198" t="s">
        <v>551</v>
      </c>
      <c r="D397" s="199" t="s">
        <v>104</v>
      </c>
      <c r="E397" s="200">
        <v>22.234397648000002</v>
      </c>
      <c r="F397" s="200">
        <v>0</v>
      </c>
      <c r="G397" s="201">
        <f>E397*F397</f>
        <v>0</v>
      </c>
      <c r="O397" s="195">
        <v>2</v>
      </c>
      <c r="AA397" s="167">
        <v>8</v>
      </c>
      <c r="AB397" s="167">
        <v>0</v>
      </c>
      <c r="AC397" s="167">
        <v>3</v>
      </c>
      <c r="AZ397" s="167">
        <v>1</v>
      </c>
      <c r="BA397" s="167">
        <f>IF(AZ397=1,G397,0)</f>
        <v>0</v>
      </c>
      <c r="BB397" s="167">
        <f>IF(AZ397=2,G397,0)</f>
        <v>0</v>
      </c>
      <c r="BC397" s="167">
        <f>IF(AZ397=3,G397,0)</f>
        <v>0</v>
      </c>
      <c r="BD397" s="167">
        <f>IF(AZ397=4,G397,0)</f>
        <v>0</v>
      </c>
      <c r="BE397" s="167">
        <f>IF(AZ397=5,G397,0)</f>
        <v>0</v>
      </c>
      <c r="CA397" s="202">
        <v>8</v>
      </c>
      <c r="CB397" s="202">
        <v>0</v>
      </c>
      <c r="CZ397" s="167">
        <v>0</v>
      </c>
    </row>
    <row r="398" spans="1:104">
      <c r="A398" s="196">
        <v>104</v>
      </c>
      <c r="B398" s="197" t="s">
        <v>552</v>
      </c>
      <c r="C398" s="198" t="s">
        <v>553</v>
      </c>
      <c r="D398" s="199" t="s">
        <v>104</v>
      </c>
      <c r="E398" s="200">
        <v>22.234397648000002</v>
      </c>
      <c r="F398" s="200">
        <v>0</v>
      </c>
      <c r="G398" s="201">
        <f>E398*F398</f>
        <v>0</v>
      </c>
      <c r="O398" s="195">
        <v>2</v>
      </c>
      <c r="AA398" s="167">
        <v>8</v>
      </c>
      <c r="AB398" s="167">
        <v>1</v>
      </c>
      <c r="AC398" s="167">
        <v>3</v>
      </c>
      <c r="AZ398" s="167">
        <v>1</v>
      </c>
      <c r="BA398" s="167">
        <f>IF(AZ398=1,G398,0)</f>
        <v>0</v>
      </c>
      <c r="BB398" s="167">
        <f>IF(AZ398=2,G398,0)</f>
        <v>0</v>
      </c>
      <c r="BC398" s="167">
        <f>IF(AZ398=3,G398,0)</f>
        <v>0</v>
      </c>
      <c r="BD398" s="167">
        <f>IF(AZ398=4,G398,0)</f>
        <v>0</v>
      </c>
      <c r="BE398" s="167">
        <f>IF(AZ398=5,G398,0)</f>
        <v>0</v>
      </c>
      <c r="CA398" s="202">
        <v>8</v>
      </c>
      <c r="CB398" s="202">
        <v>1</v>
      </c>
      <c r="CZ398" s="167">
        <v>0</v>
      </c>
    </row>
    <row r="399" spans="1:104">
      <c r="A399" s="196">
        <v>105</v>
      </c>
      <c r="B399" s="197" t="s">
        <v>554</v>
      </c>
      <c r="C399" s="198" t="s">
        <v>555</v>
      </c>
      <c r="D399" s="199" t="s">
        <v>104</v>
      </c>
      <c r="E399" s="200">
        <v>22.234397648000002</v>
      </c>
      <c r="F399" s="200">
        <v>0</v>
      </c>
      <c r="G399" s="201">
        <f>E399*F399</f>
        <v>0</v>
      </c>
      <c r="O399" s="195">
        <v>2</v>
      </c>
      <c r="AA399" s="167">
        <v>8</v>
      </c>
      <c r="AB399" s="167">
        <v>0</v>
      </c>
      <c r="AC399" s="167">
        <v>3</v>
      </c>
      <c r="AZ399" s="167">
        <v>1</v>
      </c>
      <c r="BA399" s="167">
        <f>IF(AZ399=1,G399,0)</f>
        <v>0</v>
      </c>
      <c r="BB399" s="167">
        <f>IF(AZ399=2,G399,0)</f>
        <v>0</v>
      </c>
      <c r="BC399" s="167">
        <f>IF(AZ399=3,G399,0)</f>
        <v>0</v>
      </c>
      <c r="BD399" s="167">
        <f>IF(AZ399=4,G399,0)</f>
        <v>0</v>
      </c>
      <c r="BE399" s="167">
        <f>IF(AZ399=5,G399,0)</f>
        <v>0</v>
      </c>
      <c r="CA399" s="202">
        <v>8</v>
      </c>
      <c r="CB399" s="202">
        <v>0</v>
      </c>
      <c r="CZ399" s="167">
        <v>0</v>
      </c>
    </row>
    <row r="400" spans="1:104">
      <c r="A400" s="211"/>
      <c r="B400" s="212" t="s">
        <v>74</v>
      </c>
      <c r="C400" s="213" t="str">
        <f>CONCATENATE(B392," ",C392)</f>
        <v>D96 Přesuny suti a vybouraných hmot</v>
      </c>
      <c r="D400" s="214"/>
      <c r="E400" s="215"/>
      <c r="F400" s="216"/>
      <c r="G400" s="217">
        <f>SUM(G392:G399)</f>
        <v>0</v>
      </c>
      <c r="O400" s="195">
        <v>4</v>
      </c>
      <c r="BA400" s="218">
        <f>SUM(BA392:BA399)</f>
        <v>0</v>
      </c>
      <c r="BB400" s="218">
        <f>SUM(BB392:BB399)</f>
        <v>0</v>
      </c>
      <c r="BC400" s="218">
        <f>SUM(BC392:BC399)</f>
        <v>0</v>
      </c>
      <c r="BD400" s="218">
        <f>SUM(BD392:BD399)</f>
        <v>0</v>
      </c>
      <c r="BE400" s="218">
        <f>SUM(BE392:BE399)</f>
        <v>0</v>
      </c>
    </row>
    <row r="401" spans="5:5">
      <c r="E401" s="167"/>
    </row>
    <row r="402" spans="5:5">
      <c r="E402" s="167"/>
    </row>
    <row r="403" spans="5:5">
      <c r="E403" s="167"/>
    </row>
    <row r="404" spans="5:5">
      <c r="E404" s="167"/>
    </row>
    <row r="405" spans="5:5">
      <c r="E405" s="167"/>
    </row>
    <row r="406" spans="5:5">
      <c r="E406" s="167"/>
    </row>
    <row r="407" spans="5:5">
      <c r="E407" s="167"/>
    </row>
    <row r="408" spans="5:5">
      <c r="E408" s="167"/>
    </row>
    <row r="409" spans="5:5">
      <c r="E409" s="167"/>
    </row>
    <row r="410" spans="5:5">
      <c r="E410" s="167"/>
    </row>
    <row r="411" spans="5:5">
      <c r="E411" s="167"/>
    </row>
    <row r="412" spans="5:5">
      <c r="E412" s="167"/>
    </row>
    <row r="413" spans="5:5">
      <c r="E413" s="167"/>
    </row>
    <row r="414" spans="5:5">
      <c r="E414" s="167"/>
    </row>
    <row r="415" spans="5:5">
      <c r="E415" s="167"/>
    </row>
    <row r="416" spans="5:5">
      <c r="E416" s="167"/>
    </row>
    <row r="417" spans="1:7">
      <c r="E417" s="167"/>
    </row>
    <row r="418" spans="1:7">
      <c r="E418" s="167"/>
    </row>
    <row r="419" spans="1:7">
      <c r="E419" s="167"/>
    </row>
    <row r="420" spans="1:7">
      <c r="E420" s="167"/>
    </row>
    <row r="421" spans="1:7">
      <c r="E421" s="167"/>
    </row>
    <row r="422" spans="1:7">
      <c r="E422" s="167"/>
    </row>
    <row r="423" spans="1:7">
      <c r="E423" s="167"/>
    </row>
    <row r="424" spans="1:7">
      <c r="A424" s="219"/>
      <c r="B424" s="219"/>
      <c r="C424" s="219"/>
      <c r="D424" s="219"/>
      <c r="E424" s="219"/>
      <c r="F424" s="219"/>
      <c r="G424" s="219"/>
    </row>
    <row r="425" spans="1:7">
      <c r="A425" s="219"/>
      <c r="B425" s="219"/>
      <c r="C425" s="219"/>
      <c r="D425" s="219"/>
      <c r="E425" s="219"/>
      <c r="F425" s="219"/>
      <c r="G425" s="219"/>
    </row>
    <row r="426" spans="1:7">
      <c r="A426" s="219"/>
      <c r="B426" s="219"/>
      <c r="C426" s="219"/>
      <c r="D426" s="219"/>
      <c r="E426" s="219"/>
      <c r="F426" s="219"/>
      <c r="G426" s="219"/>
    </row>
    <row r="427" spans="1:7">
      <c r="A427" s="219"/>
      <c r="B427" s="219"/>
      <c r="C427" s="219"/>
      <c r="D427" s="219"/>
      <c r="E427" s="219"/>
      <c r="F427" s="219"/>
      <c r="G427" s="219"/>
    </row>
    <row r="428" spans="1:7">
      <c r="E428" s="167"/>
    </row>
    <row r="429" spans="1:7">
      <c r="E429" s="167"/>
    </row>
    <row r="430" spans="1:7">
      <c r="E430" s="167"/>
    </row>
    <row r="431" spans="1:7">
      <c r="E431" s="167"/>
    </row>
    <row r="432" spans="1:7">
      <c r="E432" s="167"/>
    </row>
    <row r="433" spans="5:5">
      <c r="E433" s="167"/>
    </row>
    <row r="434" spans="5:5">
      <c r="E434" s="167"/>
    </row>
    <row r="435" spans="5:5">
      <c r="E435" s="167"/>
    </row>
    <row r="436" spans="5:5">
      <c r="E436" s="167"/>
    </row>
    <row r="437" spans="5:5">
      <c r="E437" s="167"/>
    </row>
    <row r="438" spans="5:5">
      <c r="E438" s="167"/>
    </row>
    <row r="439" spans="5:5">
      <c r="E439" s="167"/>
    </row>
    <row r="440" spans="5:5">
      <c r="E440" s="167"/>
    </row>
    <row r="441" spans="5:5">
      <c r="E441" s="167"/>
    </row>
    <row r="442" spans="5:5">
      <c r="E442" s="167"/>
    </row>
    <row r="443" spans="5:5">
      <c r="E443" s="167"/>
    </row>
    <row r="444" spans="5:5">
      <c r="E444" s="167"/>
    </row>
    <row r="445" spans="5:5">
      <c r="E445" s="167"/>
    </row>
    <row r="446" spans="5:5">
      <c r="E446" s="167"/>
    </row>
    <row r="447" spans="5:5">
      <c r="E447" s="167"/>
    </row>
    <row r="448" spans="5:5">
      <c r="E448" s="167"/>
    </row>
    <row r="449" spans="1:7">
      <c r="E449" s="167"/>
    </row>
    <row r="450" spans="1:7">
      <c r="E450" s="167"/>
    </row>
    <row r="451" spans="1:7">
      <c r="E451" s="167"/>
    </row>
    <row r="452" spans="1:7">
      <c r="E452" s="167"/>
    </row>
    <row r="453" spans="1:7">
      <c r="E453" s="167"/>
    </row>
    <row r="454" spans="1:7">
      <c r="E454" s="167"/>
    </row>
    <row r="455" spans="1:7">
      <c r="E455" s="167"/>
    </row>
    <row r="456" spans="1:7">
      <c r="E456" s="167"/>
    </row>
    <row r="457" spans="1:7">
      <c r="E457" s="167"/>
    </row>
    <row r="458" spans="1:7">
      <c r="E458" s="167"/>
    </row>
    <row r="459" spans="1:7">
      <c r="A459" s="220"/>
      <c r="B459" s="220"/>
    </row>
    <row r="460" spans="1:7">
      <c r="A460" s="219"/>
      <c r="B460" s="219"/>
      <c r="C460" s="222"/>
      <c r="D460" s="222"/>
      <c r="E460" s="223"/>
      <c r="F460" s="222"/>
      <c r="G460" s="224"/>
    </row>
    <row r="461" spans="1:7">
      <c r="A461" s="225"/>
      <c r="B461" s="225"/>
      <c r="C461" s="219"/>
      <c r="D461" s="219"/>
      <c r="E461" s="226"/>
      <c r="F461" s="219"/>
      <c r="G461" s="219"/>
    </row>
    <row r="462" spans="1:7">
      <c r="A462" s="219"/>
      <c r="B462" s="219"/>
      <c r="C462" s="219"/>
      <c r="D462" s="219"/>
      <c r="E462" s="226"/>
      <c r="F462" s="219"/>
      <c r="G462" s="219"/>
    </row>
    <row r="463" spans="1:7">
      <c r="A463" s="219"/>
      <c r="B463" s="219"/>
      <c r="C463" s="219"/>
      <c r="D463" s="219"/>
      <c r="E463" s="226"/>
      <c r="F463" s="219"/>
      <c r="G463" s="219"/>
    </row>
    <row r="464" spans="1:7">
      <c r="A464" s="219"/>
      <c r="B464" s="219"/>
      <c r="C464" s="219"/>
      <c r="D464" s="219"/>
      <c r="E464" s="226"/>
      <c r="F464" s="219"/>
      <c r="G464" s="219"/>
    </row>
    <row r="465" spans="1:7">
      <c r="A465" s="219"/>
      <c r="B465" s="219"/>
      <c r="C465" s="219"/>
      <c r="D465" s="219"/>
      <c r="E465" s="226"/>
      <c r="F465" s="219"/>
      <c r="G465" s="219"/>
    </row>
    <row r="466" spans="1:7">
      <c r="A466" s="219"/>
      <c r="B466" s="219"/>
      <c r="C466" s="219"/>
      <c r="D466" s="219"/>
      <c r="E466" s="226"/>
      <c r="F466" s="219"/>
      <c r="G466" s="219"/>
    </row>
    <row r="467" spans="1:7">
      <c r="A467" s="219"/>
      <c r="B467" s="219"/>
      <c r="C467" s="219"/>
      <c r="D467" s="219"/>
      <c r="E467" s="226"/>
      <c r="F467" s="219"/>
      <c r="G467" s="219"/>
    </row>
    <row r="468" spans="1:7">
      <c r="A468" s="219"/>
      <c r="B468" s="219"/>
      <c r="C468" s="219"/>
      <c r="D468" s="219"/>
      <c r="E468" s="226"/>
      <c r="F468" s="219"/>
      <c r="G468" s="219"/>
    </row>
    <row r="469" spans="1:7">
      <c r="A469" s="219"/>
      <c r="B469" s="219"/>
      <c r="C469" s="219"/>
      <c r="D469" s="219"/>
      <c r="E469" s="226"/>
      <c r="F469" s="219"/>
      <c r="G469" s="219"/>
    </row>
    <row r="470" spans="1:7">
      <c r="A470" s="219"/>
      <c r="B470" s="219"/>
      <c r="C470" s="219"/>
      <c r="D470" s="219"/>
      <c r="E470" s="226"/>
      <c r="F470" s="219"/>
      <c r="G470" s="219"/>
    </row>
    <row r="471" spans="1:7">
      <c r="A471" s="219"/>
      <c r="B471" s="219"/>
      <c r="C471" s="219"/>
      <c r="D471" s="219"/>
      <c r="E471" s="226"/>
      <c r="F471" s="219"/>
      <c r="G471" s="219"/>
    </row>
    <row r="472" spans="1:7">
      <c r="A472" s="219"/>
      <c r="B472" s="219"/>
      <c r="C472" s="219"/>
      <c r="D472" s="219"/>
      <c r="E472" s="226"/>
      <c r="F472" s="219"/>
      <c r="G472" s="219"/>
    </row>
    <row r="473" spans="1:7">
      <c r="A473" s="219"/>
      <c r="B473" s="219"/>
      <c r="C473" s="219"/>
      <c r="D473" s="219"/>
      <c r="E473" s="226"/>
      <c r="F473" s="219"/>
      <c r="G473" s="219"/>
    </row>
  </sheetData>
  <mergeCells count="245">
    <mergeCell ref="C383:D383"/>
    <mergeCell ref="C384:D384"/>
    <mergeCell ref="C375:D375"/>
    <mergeCell ref="C376:D376"/>
    <mergeCell ref="C377:D377"/>
    <mergeCell ref="C378:D378"/>
    <mergeCell ref="C379:D379"/>
    <mergeCell ref="C380:D380"/>
    <mergeCell ref="C381:D381"/>
    <mergeCell ref="C382:D382"/>
    <mergeCell ref="C366:D366"/>
    <mergeCell ref="C367:D367"/>
    <mergeCell ref="C368:D368"/>
    <mergeCell ref="C370:D370"/>
    <mergeCell ref="C371:D371"/>
    <mergeCell ref="C354:D354"/>
    <mergeCell ref="C355:D355"/>
    <mergeCell ref="C356:D356"/>
    <mergeCell ref="C357:D357"/>
    <mergeCell ref="C359:D359"/>
    <mergeCell ref="C361:D361"/>
    <mergeCell ref="C348:D348"/>
    <mergeCell ref="C349:D349"/>
    <mergeCell ref="C350:D350"/>
    <mergeCell ref="C351:D351"/>
    <mergeCell ref="C352:D352"/>
    <mergeCell ref="C353:D353"/>
    <mergeCell ref="C342:D342"/>
    <mergeCell ref="C343:D343"/>
    <mergeCell ref="C344:D344"/>
    <mergeCell ref="C345:D345"/>
    <mergeCell ref="C346:D346"/>
    <mergeCell ref="C347:D347"/>
    <mergeCell ref="C327:D327"/>
    <mergeCell ref="C332:D332"/>
    <mergeCell ref="C337:D337"/>
    <mergeCell ref="C339:D339"/>
    <mergeCell ref="C340:D340"/>
    <mergeCell ref="C341:D341"/>
    <mergeCell ref="C316:D316"/>
    <mergeCell ref="C318:D318"/>
    <mergeCell ref="C319:D319"/>
    <mergeCell ref="C320:D320"/>
    <mergeCell ref="C324:D324"/>
    <mergeCell ref="C326:D326"/>
    <mergeCell ref="C310:D310"/>
    <mergeCell ref="C311:D311"/>
    <mergeCell ref="C312:D312"/>
    <mergeCell ref="C313:D313"/>
    <mergeCell ref="C314:D314"/>
    <mergeCell ref="C315:D315"/>
    <mergeCell ref="C303:D303"/>
    <mergeCell ref="C305:D305"/>
    <mergeCell ref="C306:D306"/>
    <mergeCell ref="C307:D307"/>
    <mergeCell ref="C308:D308"/>
    <mergeCell ref="C309:D309"/>
    <mergeCell ref="C294:D294"/>
    <mergeCell ref="C295:D295"/>
    <mergeCell ref="C296:D296"/>
    <mergeCell ref="C298:D298"/>
    <mergeCell ref="C299:D299"/>
    <mergeCell ref="C300:D300"/>
    <mergeCell ref="C301:D301"/>
    <mergeCell ref="C302:D302"/>
    <mergeCell ref="C274:D274"/>
    <mergeCell ref="C276:D276"/>
    <mergeCell ref="C278:D278"/>
    <mergeCell ref="C279:D279"/>
    <mergeCell ref="C286:D286"/>
    <mergeCell ref="C289:D289"/>
    <mergeCell ref="C265:D265"/>
    <mergeCell ref="C266:D266"/>
    <mergeCell ref="C267:D267"/>
    <mergeCell ref="C270:D270"/>
    <mergeCell ref="C271:D271"/>
    <mergeCell ref="C273:D273"/>
    <mergeCell ref="C259:D259"/>
    <mergeCell ref="C260:D260"/>
    <mergeCell ref="C261:D261"/>
    <mergeCell ref="C262:D262"/>
    <mergeCell ref="C263:D263"/>
    <mergeCell ref="C264:D264"/>
    <mergeCell ref="C251:D251"/>
    <mergeCell ref="C253:D253"/>
    <mergeCell ref="C254:D254"/>
    <mergeCell ref="C255:D255"/>
    <mergeCell ref="C257:D257"/>
    <mergeCell ref="C258:D258"/>
    <mergeCell ref="C239:D239"/>
    <mergeCell ref="C241:D241"/>
    <mergeCell ref="C224:D224"/>
    <mergeCell ref="C225:D225"/>
    <mergeCell ref="C226:D226"/>
    <mergeCell ref="C227:D227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5:D205"/>
    <mergeCell ref="C206:D206"/>
    <mergeCell ref="C207:D207"/>
    <mergeCell ref="C208:D208"/>
    <mergeCell ref="C209:D209"/>
    <mergeCell ref="C211:D211"/>
    <mergeCell ref="C193:D193"/>
    <mergeCell ref="C200:D200"/>
    <mergeCell ref="C201:D201"/>
    <mergeCell ref="C202:D202"/>
    <mergeCell ref="C203:D203"/>
    <mergeCell ref="C204:D204"/>
    <mergeCell ref="C187:D187"/>
    <mergeCell ref="C188:D188"/>
    <mergeCell ref="C189:D189"/>
    <mergeCell ref="C190:D190"/>
    <mergeCell ref="C191:D191"/>
    <mergeCell ref="C192:D192"/>
    <mergeCell ref="C181:D181"/>
    <mergeCell ref="C182:D182"/>
    <mergeCell ref="C183:D183"/>
    <mergeCell ref="C184:D184"/>
    <mergeCell ref="C185:D185"/>
    <mergeCell ref="C186:D186"/>
    <mergeCell ref="C173:D173"/>
    <mergeCell ref="C174:D174"/>
    <mergeCell ref="C175:D175"/>
    <mergeCell ref="C178:D178"/>
    <mergeCell ref="C179:D179"/>
    <mergeCell ref="C180:D180"/>
    <mergeCell ref="C167:D167"/>
    <mergeCell ref="C168:D168"/>
    <mergeCell ref="C169:D169"/>
    <mergeCell ref="C170:D170"/>
    <mergeCell ref="C171:D171"/>
    <mergeCell ref="C172:D172"/>
    <mergeCell ref="C161:D161"/>
    <mergeCell ref="C162:D162"/>
    <mergeCell ref="C163:D163"/>
    <mergeCell ref="C164:D164"/>
    <mergeCell ref="C165:D165"/>
    <mergeCell ref="C166:D166"/>
    <mergeCell ref="C154:D154"/>
    <mergeCell ref="C156:D156"/>
    <mergeCell ref="C157:D157"/>
    <mergeCell ref="C158:D158"/>
    <mergeCell ref="C159:D159"/>
    <mergeCell ref="C160:D160"/>
    <mergeCell ref="C145:D145"/>
    <mergeCell ref="C146:D146"/>
    <mergeCell ref="C148:D148"/>
    <mergeCell ref="C150:D150"/>
    <mergeCell ref="C151:D151"/>
    <mergeCell ref="C152:D152"/>
    <mergeCell ref="C129:D129"/>
    <mergeCell ref="C133:D133"/>
    <mergeCell ref="C135:D135"/>
    <mergeCell ref="C136:D136"/>
    <mergeCell ref="C138:D138"/>
    <mergeCell ref="C139:D139"/>
    <mergeCell ref="C141:D141"/>
    <mergeCell ref="C143:D143"/>
    <mergeCell ref="C118:D118"/>
    <mergeCell ref="C120:D120"/>
    <mergeCell ref="C122:D122"/>
    <mergeCell ref="C124:D124"/>
    <mergeCell ref="C125:D125"/>
    <mergeCell ref="C127:D127"/>
    <mergeCell ref="C110:D110"/>
    <mergeCell ref="C112:D112"/>
    <mergeCell ref="C113:D113"/>
    <mergeCell ref="C114:D114"/>
    <mergeCell ref="C115:D115"/>
    <mergeCell ref="C117:D117"/>
    <mergeCell ref="C97:D97"/>
    <mergeCell ref="C99:D99"/>
    <mergeCell ref="C101:D101"/>
    <mergeCell ref="C102:D102"/>
    <mergeCell ref="C104:D104"/>
    <mergeCell ref="C106:D106"/>
    <mergeCell ref="C107:D107"/>
    <mergeCell ref="C108:D108"/>
    <mergeCell ref="C92:D92"/>
    <mergeCell ref="C93:D93"/>
    <mergeCell ref="C78:D78"/>
    <mergeCell ref="C79:D79"/>
    <mergeCell ref="C83:D83"/>
    <mergeCell ref="C84:D84"/>
    <mergeCell ref="C69:D69"/>
    <mergeCell ref="C70:D70"/>
    <mergeCell ref="C71:D71"/>
    <mergeCell ref="C73:D73"/>
    <mergeCell ref="C75:D75"/>
    <mergeCell ref="C77:D77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48:D48"/>
    <mergeCell ref="C50:D50"/>
    <mergeCell ref="C51:D51"/>
    <mergeCell ref="C52:D52"/>
    <mergeCell ref="C53:D53"/>
    <mergeCell ref="C54:D54"/>
    <mergeCell ref="C55:D55"/>
    <mergeCell ref="C56:D56"/>
    <mergeCell ref="C35:D35"/>
    <mergeCell ref="C36:D36"/>
    <mergeCell ref="C40:D40"/>
    <mergeCell ref="C42:D42"/>
    <mergeCell ref="C25:D25"/>
    <mergeCell ref="C27:D27"/>
    <mergeCell ref="C28:D28"/>
    <mergeCell ref="C30:D30"/>
    <mergeCell ref="C32:D32"/>
    <mergeCell ref="C34:D34"/>
    <mergeCell ref="C16:D16"/>
    <mergeCell ref="C17:D17"/>
    <mergeCell ref="C19:D19"/>
    <mergeCell ref="C21:D21"/>
    <mergeCell ref="C22:D22"/>
    <mergeCell ref="C23:D23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romca</dc:creator>
  <cp:lastModifiedBy>romca</cp:lastModifiedBy>
  <dcterms:created xsi:type="dcterms:W3CDTF">2018-02-05T10:16:41Z</dcterms:created>
  <dcterms:modified xsi:type="dcterms:W3CDTF">2018-02-05T10:17:47Z</dcterms:modified>
</cp:coreProperties>
</file>